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akila_maharaj_kzntransport_gov_za/Documents/Desktop/D1097 Addendume/"/>
    </mc:Choice>
  </mc:AlternateContent>
  <xr:revisionPtr revIDLastSave="2" documentId="8_{8D2C8908-50D6-4752-BF65-B4D2D6ED525D}" xr6:coauthVersionLast="47" xr6:coauthVersionMax="47" xr10:uidLastSave="{90B20F00-0594-4EF9-8877-3A7F3E4BD327}"/>
  <bookViews>
    <workbookView xWindow="-120" yWindow="-120" windowWidth="24240" windowHeight="13020" tabRatio="927" firstSheet="1" activeTab="24" xr2:uid="{00000000-000D-0000-FFFF-FFFF00000000}"/>
  </bookViews>
  <sheets>
    <sheet name="Information" sheetId="228" r:id="rId1"/>
    <sheet name="C1.2" sheetId="159" r:id="rId2"/>
    <sheet name="C1.3" sheetId="161" r:id="rId3"/>
    <sheet name="C1.4" sheetId="162" r:id="rId4"/>
    <sheet name="C1.5" sheetId="163" r:id="rId5"/>
    <sheet name="C1.6" sheetId="164" r:id="rId6"/>
    <sheet name="C1.7" sheetId="165" r:id="rId7"/>
    <sheet name="C2.1" sheetId="237" r:id="rId8"/>
    <sheet name="C2.2" sheetId="238" r:id="rId9"/>
    <sheet name="C3.2" sheetId="209" r:id="rId10"/>
    <sheet name="C4.1" sheetId="211" r:id="rId11"/>
    <sheet name="C4.2" sheetId="212" r:id="rId12"/>
    <sheet name="C4.4" sheetId="235" r:id="rId13"/>
    <sheet name="C4.5" sheetId="236" r:id="rId14"/>
    <sheet name="C5.1" sheetId="166" r:id="rId15"/>
    <sheet name="C5.2" sheetId="167" r:id="rId16"/>
    <sheet name="C5.3" sheetId="168" r:id="rId17"/>
    <sheet name="C5.4" sheetId="169" r:id="rId18"/>
    <sheet name="C8.1" sheetId="171" r:id="rId19"/>
    <sheet name="C9.1" sheetId="180" r:id="rId20"/>
    <sheet name="C10.1" sheetId="250" r:id="rId21"/>
    <sheet name="C11.9" sheetId="249" r:id="rId22"/>
    <sheet name="C20.1" sheetId="192" r:id="rId23"/>
    <sheet name="Chapter A" sheetId="254" r:id="rId24"/>
    <sheet name="Chapter E" sheetId="260" r:id="rId25"/>
    <sheet name="E" sheetId="261" r:id="rId26"/>
    <sheet name="Chapter F" sheetId="262" r:id="rId27"/>
    <sheet name="F" sheetId="263" r:id="rId28"/>
    <sheet name="Summary" sheetId="264" r:id="rId29"/>
  </sheets>
  <externalReferences>
    <externalReference r:id="rId30"/>
    <externalReference r:id="rId31"/>
    <externalReference r:id="rId32"/>
    <externalReference r:id="rId33"/>
  </externalReferences>
  <definedNames>
    <definedName name="_Backfill" localSheetId="20">[1]Home!$E$51</definedName>
    <definedName name="_Backfill" localSheetId="21">[1]Home!$E$51</definedName>
    <definedName name="_Backfill" localSheetId="7">[1]Home!$E$51</definedName>
    <definedName name="_Backfill" localSheetId="8">[1]Home!$E$51</definedName>
    <definedName name="_Backfill" localSheetId="12">[1]Home!$E$51</definedName>
    <definedName name="_Backfill" localSheetId="13">[1]Home!$E$51</definedName>
    <definedName name="_Backfill" localSheetId="23">[2]Home!$E$51</definedName>
    <definedName name="_Backfill" localSheetId="25">[2]Home!$E$51</definedName>
    <definedName name="_Backfill" localSheetId="27">[2]Home!$E$51</definedName>
    <definedName name="_Backfill" localSheetId="28">[2]Home!$E$51</definedName>
    <definedName name="_Backfill">#REF!</definedName>
    <definedName name="_Benching" localSheetId="20">[1]Home!$E$49</definedName>
    <definedName name="_Benching" localSheetId="21">[1]Home!$E$49</definedName>
    <definedName name="_Benching" localSheetId="7">[1]Home!$E$49</definedName>
    <definedName name="_Benching" localSheetId="8">[1]Home!$E$49</definedName>
    <definedName name="_Benching" localSheetId="12">[1]Home!$E$49</definedName>
    <definedName name="_Benching" localSheetId="13">[1]Home!$E$49</definedName>
    <definedName name="_Benching">#REF!</definedName>
    <definedName name="_Brickwork" localSheetId="20">[1]Home!$E$43</definedName>
    <definedName name="_Brickwork" localSheetId="21">[1]Home!$E$43</definedName>
    <definedName name="_Brickwork" localSheetId="7">[1]Home!$E$43</definedName>
    <definedName name="_Brickwork" localSheetId="8">[1]Home!$E$43</definedName>
    <definedName name="_Brickwork" localSheetId="12">[1]Home!$E$43</definedName>
    <definedName name="_Brickwork" localSheetId="13">[1]Home!$E$43</definedName>
    <definedName name="_Brickwork" localSheetId="23">[2]Home!$E$43</definedName>
    <definedName name="_Brickwork" localSheetId="25">[2]Home!$E$43</definedName>
    <definedName name="_Brickwork" localSheetId="27">[2]Home!$E$43</definedName>
    <definedName name="_Brickwork" localSheetId="28">[2]Home!$E$43</definedName>
    <definedName name="_Brickwork">#REF!</definedName>
    <definedName name="_Clearing" localSheetId="20">[1]Home!$E$50</definedName>
    <definedName name="_Clearing" localSheetId="21">[1]Home!$E$50</definedName>
    <definedName name="_Clearing" localSheetId="7">[1]Home!$E$50</definedName>
    <definedName name="_Clearing" localSheetId="8">[1]Home!$E$50</definedName>
    <definedName name="_Clearing" localSheetId="12">[1]Home!$E$50</definedName>
    <definedName name="_Clearing" localSheetId="13">[1]Home!$E$50</definedName>
    <definedName name="_Clearing" localSheetId="23">[2]Home!$E$50</definedName>
    <definedName name="_Clearing" localSheetId="25">[2]Home!$E$50</definedName>
    <definedName name="_Clearing" localSheetId="27">[2]Home!$E$50</definedName>
    <definedName name="_Clearing" localSheetId="28">[2]Home!$E$50</definedName>
    <definedName name="_Clearing">#REF!</definedName>
    <definedName name="_Client1" localSheetId="20">[1]Home!$C$2</definedName>
    <definedName name="_Client1" localSheetId="21">[1]Home!$C$2</definedName>
    <definedName name="_Client1" localSheetId="7">[1]Home!$C$2</definedName>
    <definedName name="_Client1" localSheetId="8">[1]Home!$C$2</definedName>
    <definedName name="_Client1" localSheetId="12">[1]Home!$C$2</definedName>
    <definedName name="_Client1" localSheetId="13">[1]Home!$C$2</definedName>
    <definedName name="_Client1" localSheetId="23">[2]Home!$C$2</definedName>
    <definedName name="_Client1" localSheetId="25">[2]Home!$C$2</definedName>
    <definedName name="_Client1" localSheetId="27">[2]Home!$C$2</definedName>
    <definedName name="_Client1" localSheetId="28">[2]Home!$C$2</definedName>
    <definedName name="_Client1">#REF!</definedName>
    <definedName name="_Client2" localSheetId="20">[1]Home!$C$3</definedName>
    <definedName name="_Client2" localSheetId="21">[1]Home!$C$3</definedName>
    <definedName name="_Client2" localSheetId="7">[1]Home!$C$3</definedName>
    <definedName name="_Client2" localSheetId="8">[1]Home!$C$3</definedName>
    <definedName name="_Client2" localSheetId="12">[1]Home!$C$3</definedName>
    <definedName name="_Client2" localSheetId="13">[1]Home!$C$3</definedName>
    <definedName name="_Client2" localSheetId="23">[2]Home!$C$3</definedName>
    <definedName name="_Client2" localSheetId="25">[2]Home!$C$3</definedName>
    <definedName name="_Client2" localSheetId="27">[2]Home!$C$3</definedName>
    <definedName name="_Client2" localSheetId="28">[2]Home!$C$3</definedName>
    <definedName name="_Client2">#REF!</definedName>
    <definedName name="_ContractNo" localSheetId="20">[1]Home!$C$5</definedName>
    <definedName name="_ContractNo" localSheetId="21">[1]Home!$C$5</definedName>
    <definedName name="_ContractNo" localSheetId="7">[1]Home!$C$5</definedName>
    <definedName name="_ContractNo" localSheetId="8">[1]Home!$C$5</definedName>
    <definedName name="_ContractNo" localSheetId="12">[1]Home!$C$5</definedName>
    <definedName name="_ContractNo" localSheetId="13">[1]Home!$C$5</definedName>
    <definedName name="_ContractNo" localSheetId="23">[2]Home!$C$5</definedName>
    <definedName name="_ContractNo" localSheetId="25">[2]Home!$C$5</definedName>
    <definedName name="_ContractNo" localSheetId="27">[2]Home!$C$5</definedName>
    <definedName name="_ContractNo" localSheetId="28">[2]Home!$C$5</definedName>
    <definedName name="_ContractNo">#REF!</definedName>
    <definedName name="_ContractPeriod" localSheetId="20">[1]Home!$C$16</definedName>
    <definedName name="_ContractPeriod" localSheetId="21">[1]Home!$C$16</definedName>
    <definedName name="_ContractPeriod" localSheetId="7">[1]Home!$C$16</definedName>
    <definedName name="_ContractPeriod" localSheetId="8">[1]Home!$C$16</definedName>
    <definedName name="_ContractPeriod" localSheetId="12">[1]Home!$C$16</definedName>
    <definedName name="_ContractPeriod" localSheetId="13">[1]Home!$C$16</definedName>
    <definedName name="_ContractPeriod" localSheetId="23">[2]Home!$C$16</definedName>
    <definedName name="_ContractPeriod" localSheetId="25">[2]Home!$C$16</definedName>
    <definedName name="_ContractPeriod" localSheetId="27">[2]Home!$C$16</definedName>
    <definedName name="_ContractPeriod" localSheetId="28">[2]Home!$C$16</definedName>
    <definedName name="_ContractPeriod">#REF!</definedName>
    <definedName name="_Description" localSheetId="20">[1]Home!$C$6</definedName>
    <definedName name="_Description" localSheetId="21">[1]Home!$C$6</definedName>
    <definedName name="_Description" localSheetId="7">[1]Home!$C$6</definedName>
    <definedName name="_Description" localSheetId="8">[1]Home!$C$6</definedName>
    <definedName name="_Description" localSheetId="12">[1]Home!$C$6</definedName>
    <definedName name="_Description" localSheetId="13">[1]Home!$C$6</definedName>
    <definedName name="_Description" localSheetId="23">[2]Home!$C$6</definedName>
    <definedName name="_Description" localSheetId="25">[2]Home!$C$6</definedName>
    <definedName name="_Description" localSheetId="27">[2]Home!$C$6</definedName>
    <definedName name="_Description" localSheetId="28">[2]Home!$C$6</definedName>
    <definedName name="_Description">#REF!</definedName>
    <definedName name="_Excavation" localSheetId="20">[1]Home!$E$44</definedName>
    <definedName name="_Excavation" localSheetId="21">[1]Home!$E$44</definedName>
    <definedName name="_Excavation" localSheetId="7">[1]Home!$E$44</definedName>
    <definedName name="_Excavation" localSheetId="8">[1]Home!$E$44</definedName>
    <definedName name="_Excavation" localSheetId="12">[1]Home!$E$44</definedName>
    <definedName name="_Excavation" localSheetId="13">[1]Home!$E$44</definedName>
    <definedName name="_Excavation" localSheetId="23">[2]Home!$E$44</definedName>
    <definedName name="_Excavation" localSheetId="25">[2]Home!$E$44</definedName>
    <definedName name="_Excavation" localSheetId="27">[2]Home!$E$44</definedName>
    <definedName name="_Excavation" localSheetId="28">[2]Home!$E$44</definedName>
    <definedName name="_Excavation">#REF!</definedName>
    <definedName name="_Expansion" localSheetId="20">[1]Home!$E$57</definedName>
    <definedName name="_Expansion" localSheetId="21">[1]Home!$E$57</definedName>
    <definedName name="_Expansion" localSheetId="7">[1]Home!$E$57</definedName>
    <definedName name="_Expansion" localSheetId="8">[1]Home!$E$57</definedName>
    <definedName name="_Expansion" localSheetId="12">[1]Home!$E$57</definedName>
    <definedName name="_Expansion" localSheetId="13">[1]Home!$E$57</definedName>
    <definedName name="_Expansion" localSheetId="23">[2]Home!$E$57</definedName>
    <definedName name="_Expansion" localSheetId="25">[2]Home!$E$57</definedName>
    <definedName name="_Expansion" localSheetId="27">[2]Home!$E$57</definedName>
    <definedName name="_Expansion" localSheetId="28">[2]Home!$E$57</definedName>
    <definedName name="_Expansion">#REF!</definedName>
    <definedName name="_Formwork" localSheetId="20">[1]Home!$E$52</definedName>
    <definedName name="_Formwork" localSheetId="21">[1]Home!$E$52</definedName>
    <definedName name="_Formwork" localSheetId="7">[1]Home!$E$52</definedName>
    <definedName name="_Formwork" localSheetId="8">[1]Home!$E$52</definedName>
    <definedName name="_Formwork" localSheetId="12">[1]Home!$E$52</definedName>
    <definedName name="_Formwork" localSheetId="13">[1]Home!$E$52</definedName>
    <definedName name="_Formwork" localSheetId="23">[2]Home!$E$52</definedName>
    <definedName name="_Formwork" localSheetId="25">[2]Home!$E$52</definedName>
    <definedName name="_Formwork" localSheetId="27">[2]Home!$E$52</definedName>
    <definedName name="_Formwork" localSheetId="28">[2]Home!$E$52</definedName>
    <definedName name="_Formwork">#REF!</definedName>
    <definedName name="_Gabion" localSheetId="20">[1]Home!$E$60</definedName>
    <definedName name="_Gabion" localSheetId="21">[1]Home!$E$60</definedName>
    <definedName name="_Gabion" localSheetId="7">[1]Home!$E$60</definedName>
    <definedName name="_Gabion" localSheetId="8">[1]Home!$E$60</definedName>
    <definedName name="_Gabion" localSheetId="12">[1]Home!$E$60</definedName>
    <definedName name="_Gabion" localSheetId="13">[1]Home!$E$60</definedName>
    <definedName name="_Gabion" localSheetId="23">[2]Home!$E$60</definedName>
    <definedName name="_Gabion" localSheetId="25">[2]Home!$E$60</definedName>
    <definedName name="_Gabion" localSheetId="27">[2]Home!$E$60</definedName>
    <definedName name="_Gabion" localSheetId="28">[2]Home!$E$60</definedName>
    <definedName name="_Gabion">#REF!</definedName>
    <definedName name="_Geofabric" localSheetId="20">[1]Home!$E$55</definedName>
    <definedName name="_Geofabric" localSheetId="21">[1]Home!$E$55</definedName>
    <definedName name="_Geofabric" localSheetId="7">[1]Home!$E$55</definedName>
    <definedName name="_Geofabric" localSheetId="8">[1]Home!$E$55</definedName>
    <definedName name="_Geofabric" localSheetId="12">[1]Home!$E$55</definedName>
    <definedName name="_Geofabric" localSheetId="13">[1]Home!$E$55</definedName>
    <definedName name="_Geofabric" localSheetId="23">[2]Home!$E$55</definedName>
    <definedName name="_Geofabric" localSheetId="25">[2]Home!$E$55</definedName>
    <definedName name="_Geofabric" localSheetId="27">[2]Home!$E$55</definedName>
    <definedName name="_Geofabric" localSheetId="28">[2]Home!$E$55</definedName>
    <definedName name="_Geofabric">#REF!</definedName>
    <definedName name="_GPost" localSheetId="20">[1]Home!$E$61</definedName>
    <definedName name="_GPost" localSheetId="21">[1]Home!$E$61</definedName>
    <definedName name="_GPost" localSheetId="7">[1]Home!$E$61</definedName>
    <definedName name="_GPost" localSheetId="8">[1]Home!$E$61</definedName>
    <definedName name="_GPost" localSheetId="12">[1]Home!$E$61</definedName>
    <definedName name="_GPost" localSheetId="13">[1]Home!$E$61</definedName>
    <definedName name="_GPost">#REF!</definedName>
    <definedName name="_GRail" localSheetId="20">[1]Home!$E$62</definedName>
    <definedName name="_GRail" localSheetId="21">[1]Home!$E$62</definedName>
    <definedName name="_GRail" localSheetId="7">[1]Home!$E$62</definedName>
    <definedName name="_GRail" localSheetId="8">[1]Home!$E$62</definedName>
    <definedName name="_GRail" localSheetId="12">[1]Home!$E$62</definedName>
    <definedName name="_GRail" localSheetId="13">[1]Home!$E$62</definedName>
    <definedName name="_GRail" localSheetId="23">[2]Home!$E$62</definedName>
    <definedName name="_GRail" localSheetId="25">[2]Home!$E$62</definedName>
    <definedName name="_GRail" localSheetId="27">[2]Home!$E$62</definedName>
    <definedName name="_GRail" localSheetId="28">[2]Home!$E$62</definedName>
    <definedName name="_GRail">#REF!</definedName>
    <definedName name="_Haul" localSheetId="20">[1]Home!$E$40</definedName>
    <definedName name="_Haul" localSheetId="21">[1]Home!$E$40</definedName>
    <definedName name="_Haul" localSheetId="7">[1]Home!$E$40</definedName>
    <definedName name="_Haul" localSheetId="8">[1]Home!$E$40</definedName>
    <definedName name="_Haul" localSheetId="12">[1]Home!$E$40</definedName>
    <definedName name="_Haul" localSheetId="13">[1]Home!$E$40</definedName>
    <definedName name="_Haul" localSheetId="23">[2]Home!$E$40</definedName>
    <definedName name="_Haul" localSheetId="25">[2]Home!$E$40</definedName>
    <definedName name="_Haul" localSheetId="27">[2]Home!$E$40</definedName>
    <definedName name="_Haul" localSheetId="28">[2]Home!$E$40</definedName>
    <definedName name="_Haul">#REF!</definedName>
    <definedName name="_HaulPerMetre" localSheetId="20">[1]Home!$E$38</definedName>
    <definedName name="_HaulPerMetre" localSheetId="21">[1]Home!$E$38</definedName>
    <definedName name="_HaulPerMetre" localSheetId="7">[1]Home!$E$38</definedName>
    <definedName name="_HaulPerMetre" localSheetId="8">[1]Home!$E$38</definedName>
    <definedName name="_HaulPerMetre" localSheetId="12">[1]Home!$E$38</definedName>
    <definedName name="_HaulPerMetre" localSheetId="13">[1]Home!$E$38</definedName>
    <definedName name="_HaulPerMetre" localSheetId="23">[2]Home!$E$38</definedName>
    <definedName name="_HaulPerMetre" localSheetId="25">[2]Home!$E$38</definedName>
    <definedName name="_HaulPerMetre" localSheetId="27">[2]Home!$E$38</definedName>
    <definedName name="_HaulPerMetre" localSheetId="28">[2]Home!$E$38</definedName>
    <definedName name="_HaulPerMetre">#REF!</definedName>
    <definedName name="_KandC" localSheetId="20">[1]Home!$E$59</definedName>
    <definedName name="_KandC" localSheetId="21">[1]Home!$E$59</definedName>
    <definedName name="_KandC" localSheetId="7">[1]Home!$E$59</definedName>
    <definedName name="_KandC" localSheetId="8">[1]Home!$E$59</definedName>
    <definedName name="_KandC" localSheetId="12">[1]Home!$E$59</definedName>
    <definedName name="_KandC" localSheetId="13">[1]Home!$E$59</definedName>
    <definedName name="_KandC">#REF!</definedName>
    <definedName name="_Kerb" localSheetId="20">[1]Home!$E$58</definedName>
    <definedName name="_Kerb" localSheetId="21">[1]Home!$E$58</definedName>
    <definedName name="_Kerb" localSheetId="7">[1]Home!$E$58</definedName>
    <definedName name="_Kerb" localSheetId="8">[1]Home!$E$58</definedName>
    <definedName name="_Kerb" localSheetId="12">[1]Home!$E$58</definedName>
    <definedName name="_Kerb" localSheetId="13">[1]Home!$E$58</definedName>
    <definedName name="_Kerb" localSheetId="23">[2]Home!$E$58</definedName>
    <definedName name="_Kerb" localSheetId="25">[2]Home!$E$58</definedName>
    <definedName name="_Kerb" localSheetId="27">[2]Home!$E$58</definedName>
    <definedName name="_Kerb" localSheetId="28">[2]Home!$E$58</definedName>
    <definedName name="_Kerb">#REF!</definedName>
    <definedName name="_LabourDaily" localSheetId="20">[1]Home!$C$13</definedName>
    <definedName name="_LabourDaily" localSheetId="21">[1]Home!$C$13</definedName>
    <definedName name="_LabourDaily" localSheetId="7">[1]Home!$C$13</definedName>
    <definedName name="_LabourDaily" localSheetId="8">[1]Home!$C$13</definedName>
    <definedName name="_LabourDaily" localSheetId="12">[1]Home!$C$13</definedName>
    <definedName name="_LabourDaily" localSheetId="13">[1]Home!$C$13</definedName>
    <definedName name="_LabourDaily" localSheetId="23">[2]Home!$C$13</definedName>
    <definedName name="_LabourDaily" localSheetId="25">[2]Home!$C$13</definedName>
    <definedName name="_LabourDaily" localSheetId="27">[2]Home!$C$13</definedName>
    <definedName name="_LabourDaily" localSheetId="28">[2]Home!$C$13</definedName>
    <definedName name="_LabourDaily">#REF!</definedName>
    <definedName name="_LabourHours" localSheetId="20">#REF!</definedName>
    <definedName name="_LabourHours" localSheetId="21">#REF!</definedName>
    <definedName name="_LabourHours" localSheetId="7">#REF!</definedName>
    <definedName name="_LabourHours" localSheetId="8">#REF!</definedName>
    <definedName name="_LabourHours" localSheetId="12">#REF!</definedName>
    <definedName name="_LabourHours" localSheetId="13">#REF!</definedName>
    <definedName name="_LabourHours">#REF!</definedName>
    <definedName name="_LabourRate" localSheetId="20">[1]Home!$C$11</definedName>
    <definedName name="_LabourRate" localSheetId="21">[1]Home!$C$11</definedName>
    <definedName name="_LabourRate" localSheetId="7">[1]Home!$C$11</definedName>
    <definedName name="_LabourRate" localSheetId="8">[1]Home!$C$11</definedName>
    <definedName name="_LabourRate" localSheetId="12">[1]Home!$C$11</definedName>
    <definedName name="_LabourRate" localSheetId="13">[1]Home!$C$11</definedName>
    <definedName name="_LabourRate" localSheetId="23">[2]Home!$C$11</definedName>
    <definedName name="_LabourRate" localSheetId="25">[2]Home!$C$11</definedName>
    <definedName name="_LabourRate" localSheetId="27">[2]Home!$C$11</definedName>
    <definedName name="_LabourRate" localSheetId="28">[2]Home!$C$11</definedName>
    <definedName name="_LabourRate">#REF!</definedName>
    <definedName name="_Markup" localSheetId="20">[1]Home!$C$27</definedName>
    <definedName name="_Markup" localSheetId="21">[1]Home!$C$27</definedName>
    <definedName name="_Markup" localSheetId="7">[1]Home!$C$27</definedName>
    <definedName name="_Markup" localSheetId="8">[1]Home!$C$27</definedName>
    <definedName name="_Markup" localSheetId="12">[1]Home!$C$27</definedName>
    <definedName name="_Markup" localSheetId="13">[1]Home!$C$27</definedName>
    <definedName name="_Markup" localSheetId="23">[2]Home!$C$27</definedName>
    <definedName name="_Markup" localSheetId="25">[2]Home!$C$27</definedName>
    <definedName name="_Markup" localSheetId="27">[2]Home!$C$27</definedName>
    <definedName name="_Markup" localSheetId="28">[2]Home!$C$27</definedName>
    <definedName name="_Markup">#REF!</definedName>
    <definedName name="_Mesh" localSheetId="20">[1]Home!$E$53</definedName>
    <definedName name="_Mesh" localSheetId="21">[1]Home!$E$53</definedName>
    <definedName name="_Mesh" localSheetId="7">[1]Home!$E$53</definedName>
    <definedName name="_Mesh" localSheetId="8">[1]Home!$E$53</definedName>
    <definedName name="_Mesh" localSheetId="12">[1]Home!$E$53</definedName>
    <definedName name="_Mesh" localSheetId="13">[1]Home!$E$53</definedName>
    <definedName name="_Mesh" localSheetId="23">[2]Home!$E$53</definedName>
    <definedName name="_Mesh" localSheetId="25">[2]Home!$E$53</definedName>
    <definedName name="_Mesh" localSheetId="27">[2]Home!$E$53</definedName>
    <definedName name="_Mesh" localSheetId="28">[2]Home!$E$53</definedName>
    <definedName name="_Mesh">#REF!</definedName>
    <definedName name="_Mix" localSheetId="20">[1]Home!$E$41</definedName>
    <definedName name="_Mix" localSheetId="21">[1]Home!$E$41</definedName>
    <definedName name="_Mix" localSheetId="7">[1]Home!$E$41</definedName>
    <definedName name="_Mix" localSheetId="8">[1]Home!$E$41</definedName>
    <definedName name="_Mix" localSheetId="12">[1]Home!$E$41</definedName>
    <definedName name="_Mix" localSheetId="13">[1]Home!$E$41</definedName>
    <definedName name="_Mix" localSheetId="23">[2]Home!$E$41</definedName>
    <definedName name="_Mix" localSheetId="25">[2]Home!$E$41</definedName>
    <definedName name="_Mix" localSheetId="27">[2]Home!$E$41</definedName>
    <definedName name="_Mix" localSheetId="28">[2]Home!$E$41</definedName>
    <definedName name="_Mix">#REF!</definedName>
    <definedName name="_Place" localSheetId="20">[1]Home!$E$42</definedName>
    <definedName name="_Place" localSheetId="21">[1]Home!$E$42</definedName>
    <definedName name="_Place" localSheetId="7">[1]Home!$E$42</definedName>
    <definedName name="_Place" localSheetId="8">[1]Home!$E$42</definedName>
    <definedName name="_Place" localSheetId="12">[1]Home!$E$42</definedName>
    <definedName name="_Place" localSheetId="13">[1]Home!$E$42</definedName>
    <definedName name="_Place" localSheetId="23">[2]Home!$E$42</definedName>
    <definedName name="_Place" localSheetId="25">[2]Home!$E$42</definedName>
    <definedName name="_Place" localSheetId="27">[2]Home!$E$42</definedName>
    <definedName name="_Place" localSheetId="28">[2]Home!$E$42</definedName>
    <definedName name="_Place">#REF!</definedName>
    <definedName name="_Plaster" localSheetId="20">[1]Home!$E$48</definedName>
    <definedName name="_Plaster" localSheetId="21">[1]Home!$E$48</definedName>
    <definedName name="_Plaster" localSheetId="7">[1]Home!$E$48</definedName>
    <definedName name="_Plaster" localSheetId="8">[1]Home!$E$48</definedName>
    <definedName name="_Plaster" localSheetId="12">[1]Home!$E$48</definedName>
    <definedName name="_Plaster" localSheetId="13">[1]Home!$E$48</definedName>
    <definedName name="_Plaster">#REF!</definedName>
    <definedName name="_RoadLength" localSheetId="20">[1]Home!$C$25</definedName>
    <definedName name="_RoadLength" localSheetId="21">[1]Home!$C$25</definedName>
    <definedName name="_RoadLength" localSheetId="7">[1]Home!$C$25</definedName>
    <definedName name="_RoadLength" localSheetId="8">[1]Home!$C$25</definedName>
    <definedName name="_RoadLength" localSheetId="12">[1]Home!$C$25</definedName>
    <definedName name="_RoadLength" localSheetId="13">[1]Home!$C$25</definedName>
    <definedName name="_RoadLength" localSheetId="23">[2]Home!$C$25</definedName>
    <definedName name="_RoadLength" localSheetId="25">[2]Home!$C$25</definedName>
    <definedName name="_RoadLength" localSheetId="27">[2]Home!$C$25</definedName>
    <definedName name="_RoadLength" localSheetId="28">[2]Home!$C$25</definedName>
    <definedName name="_RoadLength">#REF!</definedName>
    <definedName name="_Roadmarkings" localSheetId="20">#REF!</definedName>
    <definedName name="_Roadmarkings" localSheetId="21">#REF!</definedName>
    <definedName name="_Roadmarkings" localSheetId="7">#REF!</definedName>
    <definedName name="_Roadmarkings" localSheetId="8">#REF!</definedName>
    <definedName name="_Roadmarkings" localSheetId="12">#REF!</definedName>
    <definedName name="_Roadmarkings" localSheetId="13">#REF!</definedName>
    <definedName name="_Roadmarkings">#REF!</definedName>
    <definedName name="_RoadstudSpc" localSheetId="20">[1]Home!$C$31</definedName>
    <definedName name="_RoadstudSpc" localSheetId="21">[1]Home!$C$31</definedName>
    <definedName name="_RoadstudSpc" localSheetId="7">[1]Home!$C$31</definedName>
    <definedName name="_RoadstudSpc" localSheetId="8">[1]Home!$C$31</definedName>
    <definedName name="_RoadstudSpc" localSheetId="12">[1]Home!$C$31</definedName>
    <definedName name="_RoadstudSpc" localSheetId="13">[1]Home!$C$31</definedName>
    <definedName name="_RoadstudSpc" localSheetId="23">[2]Home!$C$31</definedName>
    <definedName name="_RoadstudSpc" localSheetId="25">[2]Home!$C$31</definedName>
    <definedName name="_RoadstudSpc" localSheetId="27">[2]Home!$C$31</definedName>
    <definedName name="_RoadstudSpc" localSheetId="28">[2]Home!$C$31</definedName>
    <definedName name="_RoadstudSpc">#REF!</definedName>
    <definedName name="_Sheeting" localSheetId="20">[1]Home!$E$54</definedName>
    <definedName name="_Sheeting" localSheetId="21">[1]Home!$E$54</definedName>
    <definedName name="_Sheeting" localSheetId="7">[1]Home!$E$54</definedName>
    <definedName name="_Sheeting" localSheetId="8">[1]Home!$E$54</definedName>
    <definedName name="_Sheeting" localSheetId="12">[1]Home!$E$54</definedName>
    <definedName name="_Sheeting" localSheetId="13">[1]Home!$E$54</definedName>
    <definedName name="_Sheeting">#REF!</definedName>
    <definedName name="_Sign" localSheetId="20">[1]Home!$E$63</definedName>
    <definedName name="_Sign" localSheetId="21">[1]Home!$E$63</definedName>
    <definedName name="_Sign" localSheetId="7">[1]Home!$E$63</definedName>
    <definedName name="_Sign" localSheetId="8">[1]Home!$E$63</definedName>
    <definedName name="_Sign" localSheetId="12">[1]Home!$E$63</definedName>
    <definedName name="_Sign" localSheetId="13">[1]Home!$E$63</definedName>
    <definedName name="_Sign" localSheetId="23">[2]Home!$E$63</definedName>
    <definedName name="_Sign" localSheetId="25">[2]Home!$E$63</definedName>
    <definedName name="_Sign" localSheetId="27">[2]Home!$E$63</definedName>
    <definedName name="_Sign" localSheetId="28">[2]Home!$E$63</definedName>
    <definedName name="_Sign">#REF!</definedName>
    <definedName name="_Spread" localSheetId="20">[1]Home!$E$47</definedName>
    <definedName name="_Spread" localSheetId="21">[1]Home!$E$47</definedName>
    <definedName name="_Spread" localSheetId="7">[1]Home!$E$47</definedName>
    <definedName name="_Spread" localSheetId="8">[1]Home!$E$47</definedName>
    <definedName name="_Spread" localSheetId="12">[1]Home!$E$47</definedName>
    <definedName name="_Spread" localSheetId="13">[1]Home!$E$47</definedName>
    <definedName name="_Spread">#REF!</definedName>
    <definedName name="_Stamp" localSheetId="20">[1]Home!$E$45</definedName>
    <definedName name="_Stamp" localSheetId="21">[1]Home!$E$45</definedName>
    <definedName name="_Stamp" localSheetId="7">[1]Home!$E$45</definedName>
    <definedName name="_Stamp" localSheetId="8">[1]Home!$E$45</definedName>
    <definedName name="_Stamp" localSheetId="12">[1]Home!$E$45</definedName>
    <definedName name="_Stamp" localSheetId="13">[1]Home!$E$45</definedName>
    <definedName name="_Stamp">#REF!</definedName>
    <definedName name="_Subsoil" localSheetId="20">[1]Home!$E$56</definedName>
    <definedName name="_Subsoil" localSheetId="21">[1]Home!$E$56</definedName>
    <definedName name="_Subsoil" localSheetId="7">[1]Home!$E$56</definedName>
    <definedName name="_Subsoil" localSheetId="8">[1]Home!$E$56</definedName>
    <definedName name="_Subsoil" localSheetId="12">[1]Home!$E$56</definedName>
    <definedName name="_Subsoil" localSheetId="13">[1]Home!$E$56</definedName>
    <definedName name="_Subsoil">#REF!</definedName>
    <definedName name="_Summary" localSheetId="20">[1]Home!$J$16</definedName>
    <definedName name="_Summary" localSheetId="21">[1]Home!$J$16</definedName>
    <definedName name="_Summary" localSheetId="7">[1]Home!$J$16</definedName>
    <definedName name="_Summary" localSheetId="8">[1]Home!$J$16</definedName>
    <definedName name="_Summary" localSheetId="12">[1]Home!$J$16</definedName>
    <definedName name="_Summary" localSheetId="13">[1]Home!$J$16</definedName>
    <definedName name="_Summary" localSheetId="23">[2]Home!$J$16</definedName>
    <definedName name="_Summary" localSheetId="25">[2]Home!$J$16</definedName>
    <definedName name="_Summary" localSheetId="27">[2]Home!$J$16</definedName>
    <definedName name="_Summary" localSheetId="28">[2]Home!$J$16</definedName>
    <definedName name="_Summary">#REF!</definedName>
    <definedName name="_Wacker" localSheetId="20">[1]Home!$E$46</definedName>
    <definedName name="_Wacker" localSheetId="21">[1]Home!$E$46</definedName>
    <definedName name="_Wacker" localSheetId="7">[1]Home!$E$46</definedName>
    <definedName name="_Wacker" localSheetId="8">[1]Home!$E$46</definedName>
    <definedName name="_Wacker" localSheetId="12">[1]Home!$E$46</definedName>
    <definedName name="_Wacker" localSheetId="13">[1]Home!$E$46</definedName>
    <definedName name="_Wacker" localSheetId="23">[2]Home!$E$46</definedName>
    <definedName name="_Wacker" localSheetId="25">[2]Home!$E$46</definedName>
    <definedName name="_Wacker" localSheetId="27">[2]Home!$E$46</definedName>
    <definedName name="_Wacker" localSheetId="28">[2]Home!$E$46</definedName>
    <definedName name="_Wacker">#REF!</definedName>
    <definedName name="C7.3">#REF!</definedName>
    <definedName name="Client1">Information!$C$2</definedName>
    <definedName name="Client2">Information!$C$3</definedName>
    <definedName name="ContractDescription">Information!$C$6</definedName>
    <definedName name="ContractNo">Information!$C$5</definedName>
    <definedName name="DELETE">[3]Home!$E$44</definedName>
    <definedName name="lori">#REF!</definedName>
    <definedName name="lorin">#REF!</definedName>
    <definedName name="lorinda">#REF!</definedName>
    <definedName name="ntha">#REF!</definedName>
    <definedName name="nthab">#REF!</definedName>
    <definedName name="nthabi">#REF!</definedName>
    <definedName name="nthabz">#REF!</definedName>
    <definedName name="Page_A" localSheetId="20">[1]Home!$J$12</definedName>
    <definedName name="Page_A" localSheetId="21">[1]Home!$J$12</definedName>
    <definedName name="Page_A" localSheetId="7">[1]Home!$J$12</definedName>
    <definedName name="Page_A" localSheetId="8">[1]Home!$J$12</definedName>
    <definedName name="Page_A" localSheetId="12">[1]Home!$J$12</definedName>
    <definedName name="Page_A" localSheetId="13">[1]Home!$J$12</definedName>
    <definedName name="Page_A" localSheetId="23">[2]Home!$J$12</definedName>
    <definedName name="Page_A" localSheetId="25">[2]Home!$J$12</definedName>
    <definedName name="Page_A" localSheetId="27">[2]Home!$J$12</definedName>
    <definedName name="Page_A" localSheetId="28">[2]Home!$J$12</definedName>
    <definedName name="Page_A">#REF!</definedName>
    <definedName name="Page_D" localSheetId="20">[1]Home!$J$13</definedName>
    <definedName name="Page_D" localSheetId="21">[1]Home!$J$13</definedName>
    <definedName name="Page_D" localSheetId="7">[1]Home!$J$13</definedName>
    <definedName name="Page_D" localSheetId="8">[1]Home!$J$13</definedName>
    <definedName name="Page_D" localSheetId="12">[1]Home!$J$13</definedName>
    <definedName name="Page_D" localSheetId="13">[1]Home!$J$13</definedName>
    <definedName name="Page_D" localSheetId="23">[2]Home!$J$13</definedName>
    <definedName name="Page_D" localSheetId="25">[2]Home!$J$13</definedName>
    <definedName name="Page_D" localSheetId="27">[2]Home!$J$13</definedName>
    <definedName name="Page_D" localSheetId="28">[2]Home!$J$13</definedName>
    <definedName name="Page_D">#REF!</definedName>
    <definedName name="Page_F" localSheetId="20">[1]Home!$J$14</definedName>
    <definedName name="Page_F" localSheetId="21">[1]Home!$J$14</definedName>
    <definedName name="Page_F" localSheetId="7">[1]Home!$J$14</definedName>
    <definedName name="Page_F" localSheetId="8">[1]Home!$J$14</definedName>
    <definedName name="Page_F" localSheetId="12">[1]Home!$J$14</definedName>
    <definedName name="Page_F" localSheetId="13">[1]Home!$J$14</definedName>
    <definedName name="Page_F" localSheetId="23">[2]Home!$J$14</definedName>
    <definedName name="Page_F" localSheetId="25">[2]Home!$J$14</definedName>
    <definedName name="Page_F" localSheetId="27">[2]Home!$J$14</definedName>
    <definedName name="Page_F" localSheetId="28">[2]Home!$J$14</definedName>
    <definedName name="Page_F">#REF!</definedName>
    <definedName name="Page_G" localSheetId="20">[1]Home!$J$15</definedName>
    <definedName name="Page_G" localSheetId="21">[1]Home!$J$15</definedName>
    <definedName name="Page_G" localSheetId="7">[1]Home!$J$15</definedName>
    <definedName name="Page_G" localSheetId="8">[1]Home!$J$15</definedName>
    <definedName name="Page_G" localSheetId="12">[1]Home!$J$15</definedName>
    <definedName name="Page_G" localSheetId="13">[1]Home!$J$15</definedName>
    <definedName name="Page_G" localSheetId="23">[2]Home!$J$15</definedName>
    <definedName name="Page_G" localSheetId="25">[2]Home!$J$15</definedName>
    <definedName name="Page_G" localSheetId="27">[2]Home!$J$15</definedName>
    <definedName name="Page_G" localSheetId="28">[2]Home!$J$15</definedName>
    <definedName name="Page_G">#REF!</definedName>
    <definedName name="_xlnm.Print_Area" localSheetId="1">'C1.2'!$A$1:$I$130</definedName>
    <definedName name="_xlnm.Print_Area" localSheetId="2">'C1.3'!$A$1:$I$77</definedName>
    <definedName name="_xlnm.Print_Area" localSheetId="3">'C1.4'!$A$1:$I$158</definedName>
    <definedName name="_xlnm.Print_Area" localSheetId="4">'C1.5'!$A$1:$I$169</definedName>
    <definedName name="_xlnm.Print_Area" localSheetId="5">'C1.6'!$A$1:$I$63</definedName>
    <definedName name="_xlnm.Print_Area" localSheetId="6">'C1.7'!$A$1:$I$68</definedName>
    <definedName name="_xlnm.Print_Area" localSheetId="20">'C10.1'!$A$1:$I$67</definedName>
    <definedName name="_xlnm.Print_Area" localSheetId="21">'C11.9'!$A$1:$I$71</definedName>
    <definedName name="_xlnm.Print_Area" localSheetId="7">'C2.1'!$A$1:$I$56</definedName>
    <definedName name="_xlnm.Print_Area" localSheetId="8">'C2.2'!$A$1:$I$59</definedName>
    <definedName name="_xlnm.Print_Area" localSheetId="22">'C20.1'!$A$1:$I$51</definedName>
    <definedName name="_xlnm.Print_Area" localSheetId="9">'C3.2'!$A$1:$I$78</definedName>
    <definedName name="_xlnm.Print_Area" localSheetId="10">'C4.1'!$A$1:$H$61</definedName>
    <definedName name="_xlnm.Print_Area" localSheetId="11">'C4.2'!$A$1:$I$72</definedName>
    <definedName name="_xlnm.Print_Area" localSheetId="12">'C4.4'!$A$1:$H$55</definedName>
    <definedName name="_xlnm.Print_Area" localSheetId="13">'C4.5'!$A$1:$I$67</definedName>
    <definedName name="_xlnm.Print_Area" localSheetId="14">'C5.1'!$A$1:$I$58</definedName>
    <definedName name="_xlnm.Print_Area" localSheetId="15">'C5.2'!$A$1:$H$70</definedName>
    <definedName name="_xlnm.Print_Area" localSheetId="17">'C5.4'!$A$1:$I$76</definedName>
    <definedName name="_xlnm.Print_Area" localSheetId="18">'C8.1'!$A$1:$H$65</definedName>
    <definedName name="_xlnm.Print_Area" localSheetId="19">'C9.1'!$A$1:$H$63</definedName>
    <definedName name="_xlnm.Print_Area" localSheetId="23">'Chapter A'!$A$1:$I$45</definedName>
    <definedName name="_xlnm.Print_Area" localSheetId="24">'Chapter E'!$A$1:$I$68</definedName>
    <definedName name="_xlnm.Print_Area" localSheetId="26">'Chapter F'!$A$1:$H$113</definedName>
    <definedName name="_xlnm.Print_Area" localSheetId="25">E!$A$1:$I$69</definedName>
    <definedName name="_xlnm.Print_Area" localSheetId="27">F!$A$1:$I$73</definedName>
    <definedName name="_xlnm.Print_Area" localSheetId="28">Summary!$A$1:$I$22</definedName>
    <definedName name="_xlnm.Print_Titles" localSheetId="20">'C10.1'!$4:$9</definedName>
    <definedName name="_xlnm.Print_Titles" localSheetId="21">'C11.9'!$4:$8</definedName>
    <definedName name="_xlnm.Print_Titles" localSheetId="7">'C2.1'!$4:$9</definedName>
    <definedName name="_xlnm.Print_Titles" localSheetId="8">'C2.2'!$4:$9</definedName>
    <definedName name="_xlnm.Print_Titles" localSheetId="12">'C4.4'!$4:$10</definedName>
    <definedName name="_xlnm.Print_Titles" localSheetId="13">'C4.5'!$4:$10</definedName>
    <definedName name="tbl_Units">[4]Tables!$B$4:$B$32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60" l="1"/>
  <c r="F76" i="262"/>
  <c r="H74" i="262"/>
  <c r="H68" i="262"/>
  <c r="F70" i="262" s="1"/>
  <c r="F64" i="262"/>
  <c r="H62" i="262"/>
  <c r="F58" i="262"/>
  <c r="H56" i="262"/>
  <c r="F32" i="262"/>
  <c r="H30" i="262"/>
  <c r="F28" i="262"/>
  <c r="H26" i="262"/>
  <c r="H50" i="260"/>
  <c r="H44" i="260"/>
  <c r="H42" i="260"/>
  <c r="H36" i="260"/>
  <c r="H30" i="260"/>
  <c r="F26" i="260"/>
  <c r="H24" i="260"/>
  <c r="H18" i="260"/>
  <c r="F16" i="192"/>
  <c r="H14" i="192"/>
  <c r="H20" i="236"/>
  <c r="F22" i="236" s="1"/>
  <c r="H14" i="236"/>
  <c r="F16" i="236" s="1"/>
  <c r="H34" i="235"/>
  <c r="F36" i="235" s="1"/>
  <c r="H21" i="212"/>
  <c r="H18" i="211"/>
  <c r="F20" i="211" s="1"/>
  <c r="H17" i="237" l="1"/>
  <c r="F19" i="237" s="1"/>
  <c r="H23" i="237"/>
  <c r="F25" i="237" s="1"/>
  <c r="H53" i="164"/>
  <c r="F55" i="164" s="1"/>
  <c r="H147" i="163"/>
  <c r="F149" i="163" s="1"/>
  <c r="H87" i="163"/>
  <c r="H98" i="162"/>
  <c r="F100" i="162" s="1"/>
  <c r="H94" i="162"/>
  <c r="F96" i="162" s="1"/>
  <c r="H115" i="159" l="1"/>
  <c r="F117" i="159" s="1"/>
  <c r="H121" i="159"/>
  <c r="F123" i="159" s="1"/>
  <c r="F86" i="159"/>
  <c r="B4" i="264" l="1"/>
  <c r="F46" i="260" l="1"/>
  <c r="F32" i="260"/>
  <c r="F20" i="260"/>
  <c r="B61" i="211" l="1"/>
  <c r="B44" i="163" l="1"/>
  <c r="F43" i="163"/>
  <c r="B43" i="163"/>
  <c r="B46" i="163"/>
  <c r="B42" i="163"/>
  <c r="B63" i="159" l="1"/>
  <c r="B64" i="159"/>
  <c r="F64" i="159"/>
  <c r="B65" i="159"/>
  <c r="B68" i="159"/>
  <c r="B45" i="262" l="1"/>
  <c r="B68" i="260" l="1"/>
  <c r="B2" i="264"/>
  <c r="F1" i="264"/>
  <c r="B1" i="264"/>
  <c r="C9" i="263"/>
  <c r="B9" i="263"/>
  <c r="B4" i="263"/>
  <c r="B2" i="263"/>
  <c r="F1" i="263"/>
  <c r="B1" i="263"/>
  <c r="H52" i="262"/>
  <c r="H53" i="262"/>
  <c r="H54" i="262"/>
  <c r="H51" i="262"/>
  <c r="B46" i="262"/>
  <c r="B43" i="262"/>
  <c r="F42" i="262"/>
  <c r="B42" i="262"/>
  <c r="B41" i="262"/>
  <c r="H10" i="262"/>
  <c r="H11" i="262"/>
  <c r="H12" i="262"/>
  <c r="H13" i="262"/>
  <c r="H14" i="262"/>
  <c r="H15" i="262"/>
  <c r="H112" i="262"/>
  <c r="B113" i="262"/>
  <c r="H9" i="262"/>
  <c r="B5" i="262"/>
  <c r="H4" i="262"/>
  <c r="H45" i="262" s="1"/>
  <c r="B2" i="262"/>
  <c r="F1" i="262"/>
  <c r="B1" i="262"/>
  <c r="H39" i="260"/>
  <c r="H40" i="260"/>
  <c r="H41" i="260"/>
  <c r="H43" i="260"/>
  <c r="H45" i="260"/>
  <c r="H47" i="260"/>
  <c r="H48" i="260"/>
  <c r="H49" i="260"/>
  <c r="H51" i="260"/>
  <c r="H67" i="260"/>
  <c r="C9" i="261"/>
  <c r="B4" i="261"/>
  <c r="B2" i="261"/>
  <c r="F1" i="261"/>
  <c r="B1" i="261"/>
  <c r="H13" i="260"/>
  <c r="H14" i="260"/>
  <c r="H15" i="260"/>
  <c r="H16" i="260"/>
  <c r="H17" i="260"/>
  <c r="H19" i="260"/>
  <c r="H21" i="260"/>
  <c r="H22" i="260"/>
  <c r="H23" i="260"/>
  <c r="H25" i="260"/>
  <c r="H27" i="260"/>
  <c r="H28" i="260"/>
  <c r="H29" i="260"/>
  <c r="H31" i="260"/>
  <c r="H34" i="260"/>
  <c r="H35" i="260"/>
  <c r="H37" i="260"/>
  <c r="H11" i="260"/>
  <c r="H10" i="260"/>
  <c r="H9" i="260"/>
  <c r="H4" i="260"/>
  <c r="B2" i="260"/>
  <c r="F1" i="260"/>
  <c r="B1" i="260"/>
  <c r="C29" i="254"/>
  <c r="B29" i="254"/>
  <c r="C28" i="254"/>
  <c r="B28" i="254"/>
  <c r="B67" i="250"/>
  <c r="H10" i="250"/>
  <c r="H12" i="250"/>
  <c r="H64" i="250"/>
  <c r="H65" i="250"/>
  <c r="H66" i="250"/>
  <c r="H4" i="250"/>
  <c r="B63" i="180"/>
  <c r="H10" i="180"/>
  <c r="H11" i="180"/>
  <c r="H12" i="180"/>
  <c r="H13" i="180"/>
  <c r="H37" i="180"/>
  <c r="H38" i="180"/>
  <c r="H39" i="180"/>
  <c r="H40" i="180"/>
  <c r="H41" i="180"/>
  <c r="H42" i="180"/>
  <c r="H43" i="180"/>
  <c r="H44" i="180"/>
  <c r="H45" i="180"/>
  <c r="H46" i="180"/>
  <c r="H47" i="180"/>
  <c r="H48" i="180"/>
  <c r="H49" i="180"/>
  <c r="H50" i="180"/>
  <c r="H51" i="180"/>
  <c r="H52" i="180"/>
  <c r="H53" i="180"/>
  <c r="H54" i="180"/>
  <c r="H55" i="180"/>
  <c r="H56" i="180"/>
  <c r="H57" i="180"/>
  <c r="H58" i="180"/>
  <c r="H59" i="180"/>
  <c r="H60" i="180"/>
  <c r="H61" i="180"/>
  <c r="H62" i="180"/>
  <c r="B46" i="168"/>
  <c r="H10" i="168"/>
  <c r="H11" i="168"/>
  <c r="B76" i="169"/>
  <c r="H10" i="169"/>
  <c r="H11" i="169"/>
  <c r="H12" i="169"/>
  <c r="H70" i="169"/>
  <c r="H71" i="169"/>
  <c r="H72" i="169"/>
  <c r="H73" i="169"/>
  <c r="H74" i="169"/>
  <c r="H75" i="169"/>
  <c r="C21" i="254"/>
  <c r="C20" i="254"/>
  <c r="B21" i="254"/>
  <c r="B20" i="254"/>
  <c r="H10" i="249"/>
  <c r="H11" i="249"/>
  <c r="H12" i="249"/>
  <c r="H13" i="249"/>
  <c r="H16" i="249"/>
  <c r="H17" i="249"/>
  <c r="H18" i="249"/>
  <c r="H19" i="249"/>
  <c r="H20" i="249"/>
  <c r="H21" i="249"/>
  <c r="H22" i="249"/>
  <c r="H23" i="249"/>
  <c r="H24" i="249"/>
  <c r="H25" i="249"/>
  <c r="H26" i="249"/>
  <c r="H27" i="249"/>
  <c r="H28" i="249"/>
  <c r="H29" i="249"/>
  <c r="H30" i="249"/>
  <c r="H31" i="249"/>
  <c r="H32" i="249"/>
  <c r="H33" i="249"/>
  <c r="H34" i="249"/>
  <c r="H35" i="249"/>
  <c r="H36" i="249"/>
  <c r="H37" i="249"/>
  <c r="H38" i="249"/>
  <c r="H39" i="249"/>
  <c r="H40" i="249"/>
  <c r="H41" i="249"/>
  <c r="H42" i="249"/>
  <c r="H43" i="249"/>
  <c r="H44" i="249"/>
  <c r="H45" i="249"/>
  <c r="H46" i="249"/>
  <c r="H47" i="249"/>
  <c r="H48" i="249"/>
  <c r="H49" i="249"/>
  <c r="H50" i="249"/>
  <c r="H52" i="249"/>
  <c r="H53" i="249"/>
  <c r="H54" i="249"/>
  <c r="H55" i="249"/>
  <c r="H56" i="249"/>
  <c r="H57" i="249"/>
  <c r="H58" i="249"/>
  <c r="H59" i="249"/>
  <c r="H60" i="249"/>
  <c r="H61" i="249"/>
  <c r="H62" i="249"/>
  <c r="H63" i="249"/>
  <c r="H64" i="249"/>
  <c r="H65" i="249"/>
  <c r="H66" i="249"/>
  <c r="H67" i="249"/>
  <c r="H68" i="249"/>
  <c r="H69" i="249"/>
  <c r="H70" i="249"/>
  <c r="H9" i="249"/>
  <c r="B71" i="249"/>
  <c r="H4" i="249"/>
  <c r="H10" i="171"/>
  <c r="H26" i="171"/>
  <c r="H27" i="171"/>
  <c r="H28" i="171"/>
  <c r="H29" i="171"/>
  <c r="H30" i="171"/>
  <c r="H31" i="171"/>
  <c r="H32" i="171"/>
  <c r="H33" i="171"/>
  <c r="H34" i="171"/>
  <c r="H35" i="171"/>
  <c r="H36" i="171"/>
  <c r="H37" i="171"/>
  <c r="H38" i="171"/>
  <c r="H39" i="171"/>
  <c r="H40" i="171"/>
  <c r="H41" i="171"/>
  <c r="H42" i="171"/>
  <c r="H43" i="171"/>
  <c r="H44" i="171"/>
  <c r="H45" i="171"/>
  <c r="H46" i="171"/>
  <c r="H47" i="171"/>
  <c r="H48" i="171"/>
  <c r="H49" i="171"/>
  <c r="H50" i="171"/>
  <c r="H51" i="171"/>
  <c r="H52" i="171"/>
  <c r="H53" i="171"/>
  <c r="H54" i="171"/>
  <c r="H55" i="171"/>
  <c r="H56" i="171"/>
  <c r="H57" i="171"/>
  <c r="H58" i="171"/>
  <c r="H59" i="171"/>
  <c r="H60" i="171"/>
  <c r="H61" i="171"/>
  <c r="H62" i="171"/>
  <c r="H63" i="171"/>
  <c r="H64" i="171"/>
  <c r="B65" i="171"/>
  <c r="B55" i="235"/>
  <c r="H12" i="235"/>
  <c r="H13" i="235"/>
  <c r="H11" i="235"/>
  <c r="H4" i="235"/>
  <c r="H10" i="235"/>
  <c r="H9" i="235"/>
  <c r="H49" i="192"/>
  <c r="H50" i="192"/>
  <c r="H10" i="192"/>
  <c r="H48" i="192"/>
  <c r="H9" i="192"/>
  <c r="B51" i="192"/>
  <c r="A24" i="254" l="1"/>
  <c r="B7" i="263"/>
  <c r="B73" i="263"/>
  <c r="B11" i="264" s="1"/>
  <c r="B69" i="261"/>
  <c r="B10" i="264" s="1"/>
  <c r="B7" i="261"/>
  <c r="G73" i="263"/>
  <c r="G69" i="261"/>
  <c r="B70" i="167"/>
  <c r="H58" i="167" l="1"/>
  <c r="H59" i="167"/>
  <c r="H60" i="167"/>
  <c r="H61" i="167"/>
  <c r="H62" i="167"/>
  <c r="H63" i="167"/>
  <c r="H64" i="167"/>
  <c r="H65" i="167"/>
  <c r="H66" i="167"/>
  <c r="H67" i="167"/>
  <c r="H68" i="167"/>
  <c r="H69" i="167"/>
  <c r="H9" i="167"/>
  <c r="B58" i="166"/>
  <c r="H4" i="166"/>
  <c r="H10" i="236"/>
  <c r="H11" i="236"/>
  <c r="H12" i="236"/>
  <c r="H13" i="236"/>
  <c r="H25" i="236"/>
  <c r="H26" i="236"/>
  <c r="H27" i="236"/>
  <c r="H28" i="236"/>
  <c r="H29" i="236"/>
  <c r="H30" i="236"/>
  <c r="H31" i="236"/>
  <c r="H32" i="236"/>
  <c r="H33" i="236"/>
  <c r="H34" i="236"/>
  <c r="H35" i="236"/>
  <c r="H36" i="236"/>
  <c r="H37" i="236"/>
  <c r="H38" i="236"/>
  <c r="H39" i="236"/>
  <c r="H40" i="236"/>
  <c r="H41" i="236"/>
  <c r="H42" i="236"/>
  <c r="H43" i="236"/>
  <c r="H44" i="236"/>
  <c r="H45" i="236"/>
  <c r="H46" i="236"/>
  <c r="H47" i="236"/>
  <c r="H48" i="236"/>
  <c r="H49" i="236"/>
  <c r="H50" i="236"/>
  <c r="H51" i="236"/>
  <c r="H52" i="236"/>
  <c r="H53" i="236"/>
  <c r="H54" i="236"/>
  <c r="H55" i="236"/>
  <c r="H56" i="236"/>
  <c r="H57" i="236"/>
  <c r="H58" i="236"/>
  <c r="H59" i="236"/>
  <c r="H60" i="236"/>
  <c r="H61" i="236"/>
  <c r="H62" i="236"/>
  <c r="H63" i="236"/>
  <c r="H64" i="236"/>
  <c r="H65" i="236"/>
  <c r="H66" i="236"/>
  <c r="H9" i="236"/>
  <c r="H10" i="166"/>
  <c r="H57" i="166"/>
  <c r="H9" i="166"/>
  <c r="H4" i="236"/>
  <c r="B67" i="236"/>
  <c r="E29" i="254" l="1"/>
  <c r="D29" i="254"/>
  <c r="E28" i="254"/>
  <c r="D28" i="254"/>
  <c r="E27" i="254"/>
  <c r="D27" i="254"/>
  <c r="C27" i="254"/>
  <c r="E26" i="254"/>
  <c r="D26" i="254"/>
  <c r="C26" i="254"/>
  <c r="E25" i="254"/>
  <c r="D25" i="254"/>
  <c r="C25" i="254"/>
  <c r="E24" i="254"/>
  <c r="D24" i="254"/>
  <c r="C24" i="254"/>
  <c r="E23" i="254"/>
  <c r="D23" i="254"/>
  <c r="C23" i="254"/>
  <c r="E22" i="254"/>
  <c r="D22" i="254"/>
  <c r="C22" i="254"/>
  <c r="E21" i="254"/>
  <c r="D21" i="254"/>
  <c r="E20" i="254"/>
  <c r="D20" i="254"/>
  <c r="E19" i="254"/>
  <c r="D19" i="254"/>
  <c r="C19" i="254"/>
  <c r="E18" i="254"/>
  <c r="D18" i="254"/>
  <c r="C18" i="254"/>
  <c r="E17" i="254"/>
  <c r="D17" i="254"/>
  <c r="C17" i="254"/>
  <c r="E16" i="254"/>
  <c r="D16" i="254"/>
  <c r="C16" i="254"/>
  <c r="E15" i="254"/>
  <c r="D15" i="254"/>
  <c r="C15" i="254"/>
  <c r="E14" i="254"/>
  <c r="D14" i="254"/>
  <c r="C14" i="254"/>
  <c r="E13" i="254"/>
  <c r="D13" i="254"/>
  <c r="C13" i="254"/>
  <c r="E12" i="254"/>
  <c r="D12" i="254"/>
  <c r="C12" i="254"/>
  <c r="E11" i="254"/>
  <c r="D11" i="254"/>
  <c r="C11" i="254"/>
  <c r="E10" i="254"/>
  <c r="D10" i="254"/>
  <c r="C10" i="254"/>
  <c r="C9" i="254"/>
  <c r="B27" i="254"/>
  <c r="B26" i="254"/>
  <c r="B24" i="254"/>
  <c r="B25" i="254"/>
  <c r="B23" i="254"/>
  <c r="B22" i="254"/>
  <c r="B19" i="254"/>
  <c r="B17" i="254"/>
  <c r="B18" i="254"/>
  <c r="B16" i="254"/>
  <c r="B15" i="254"/>
  <c r="B14" i="254"/>
  <c r="B13" i="254"/>
  <c r="B12" i="254"/>
  <c r="B11" i="254"/>
  <c r="B9" i="254"/>
  <c r="B10" i="254"/>
  <c r="B4" i="254"/>
  <c r="B2" i="254"/>
  <c r="F1" i="254"/>
  <c r="B1" i="254"/>
  <c r="B72" i="212"/>
  <c r="H10" i="212"/>
  <c r="H11" i="212"/>
  <c r="H12" i="212"/>
  <c r="H4" i="212" l="1"/>
  <c r="H10" i="211"/>
  <c r="H11" i="211"/>
  <c r="H12" i="211"/>
  <c r="H13" i="211"/>
  <c r="H10" i="209"/>
  <c r="H11" i="209"/>
  <c r="H12" i="209"/>
  <c r="H77" i="209"/>
  <c r="H4" i="209"/>
  <c r="H9" i="209"/>
  <c r="B78" i="209"/>
  <c r="B59" i="238"/>
  <c r="H4" i="238"/>
  <c r="B56" i="237"/>
  <c r="H10" i="237"/>
  <c r="H11" i="237"/>
  <c r="H9" i="237"/>
  <c r="H4" i="237"/>
  <c r="B5" i="159" l="1"/>
  <c r="B5" i="161"/>
  <c r="B5" i="162"/>
  <c r="B5" i="163"/>
  <c r="B5" i="164"/>
  <c r="B5" i="237"/>
  <c r="B5" i="238"/>
  <c r="B5" i="209"/>
  <c r="B5" i="211"/>
  <c r="B5" i="212"/>
  <c r="B5" i="235"/>
  <c r="B5" i="236"/>
  <c r="B5" i="166"/>
  <c r="B5" i="167"/>
  <c r="B5" i="168"/>
  <c r="B5" i="169"/>
  <c r="B5" i="171"/>
  <c r="B5" i="180"/>
  <c r="B5" i="250"/>
  <c r="B5" i="249"/>
  <c r="B5" i="192"/>
  <c r="B5" i="165"/>
  <c r="H4" i="159"/>
  <c r="H67" i="159" s="1"/>
  <c r="H4" i="161"/>
  <c r="H4" i="162"/>
  <c r="H4" i="163"/>
  <c r="H45" i="163" s="1"/>
  <c r="H4" i="164"/>
  <c r="H4" i="211"/>
  <c r="H4" i="167"/>
  <c r="H4" i="168"/>
  <c r="H4" i="169"/>
  <c r="H4" i="171"/>
  <c r="H4" i="180"/>
  <c r="H4" i="192"/>
  <c r="H4" i="165"/>
  <c r="B2" i="159"/>
  <c r="B2" i="161"/>
  <c r="B2" i="162"/>
  <c r="B2" i="163"/>
  <c r="B2" i="164"/>
  <c r="B2" i="237"/>
  <c r="B2" i="238"/>
  <c r="B2" i="209"/>
  <c r="B2" i="211"/>
  <c r="B2" i="212"/>
  <c r="B2" i="235"/>
  <c r="B2" i="236"/>
  <c r="B2" i="166"/>
  <c r="B2" i="167"/>
  <c r="B2" i="168"/>
  <c r="B2" i="169"/>
  <c r="B2" i="171"/>
  <c r="B2" i="180"/>
  <c r="B2" i="250"/>
  <c r="B2" i="249"/>
  <c r="B2" i="192"/>
  <c r="B2" i="165"/>
  <c r="B1" i="159"/>
  <c r="B1" i="161"/>
  <c r="B1" i="162"/>
  <c r="B1" i="163"/>
  <c r="B1" i="164"/>
  <c r="B1" i="237"/>
  <c r="B1" i="238"/>
  <c r="B1" i="209"/>
  <c r="B1" i="211"/>
  <c r="B1" i="212"/>
  <c r="B1" i="235"/>
  <c r="B1" i="236"/>
  <c r="B1" i="166"/>
  <c r="B1" i="167"/>
  <c r="B1" i="168"/>
  <c r="B1" i="169"/>
  <c r="B1" i="171"/>
  <c r="B1" i="180"/>
  <c r="B1" i="250"/>
  <c r="B1" i="249"/>
  <c r="B1" i="192"/>
  <c r="B1" i="165"/>
  <c r="F1" i="159"/>
  <c r="F1" i="161"/>
  <c r="F1" i="162"/>
  <c r="F1" i="163"/>
  <c r="F1" i="164"/>
  <c r="F1" i="237"/>
  <c r="F1" i="238"/>
  <c r="F1" i="209"/>
  <c r="F1" i="211"/>
  <c r="F1" i="212"/>
  <c r="F1" i="235"/>
  <c r="F1" i="236"/>
  <c r="F1" i="166"/>
  <c r="F1" i="167"/>
  <c r="F1" i="168"/>
  <c r="F1" i="169"/>
  <c r="F1" i="171"/>
  <c r="F1" i="180"/>
  <c r="F1" i="250"/>
  <c r="F1" i="249"/>
  <c r="F1" i="192"/>
  <c r="F1" i="165"/>
  <c r="B68" i="165"/>
  <c r="H10" i="165"/>
  <c r="H49" i="165"/>
  <c r="H50" i="165"/>
  <c r="H51" i="165"/>
  <c r="H52" i="165"/>
  <c r="H53" i="165"/>
  <c r="H54" i="165"/>
  <c r="H55" i="165"/>
  <c r="H56" i="165"/>
  <c r="H57" i="165"/>
  <c r="H58" i="165"/>
  <c r="H59" i="165"/>
  <c r="H60" i="165"/>
  <c r="H61" i="165"/>
  <c r="H62" i="165"/>
  <c r="H9" i="165"/>
  <c r="H57" i="164"/>
  <c r="H58" i="164"/>
  <c r="H59" i="164"/>
  <c r="H60" i="164"/>
  <c r="H61" i="164"/>
  <c r="H62" i="164"/>
  <c r="H9" i="250"/>
  <c r="H71" i="249" l="1"/>
  <c r="H9" i="238"/>
  <c r="H10" i="238"/>
  <c r="H11" i="238"/>
  <c r="H12" i="238"/>
  <c r="H13" i="238"/>
  <c r="H10" i="164" l="1"/>
  <c r="H11" i="164"/>
  <c r="H12" i="164"/>
  <c r="H13" i="164"/>
  <c r="H9" i="164"/>
  <c r="B169" i="163"/>
  <c r="B113" i="163"/>
  <c r="B110" i="163"/>
  <c r="F109" i="163"/>
  <c r="B109" i="163"/>
  <c r="B108" i="163"/>
  <c r="H10" i="163"/>
  <c r="H11" i="163"/>
  <c r="H125" i="162"/>
  <c r="H142" i="162"/>
  <c r="H143" i="162"/>
  <c r="H144" i="162"/>
  <c r="H145" i="162"/>
  <c r="H146" i="162"/>
  <c r="H147" i="162"/>
  <c r="H148" i="162"/>
  <c r="H149" i="162"/>
  <c r="H150" i="162"/>
  <c r="H151" i="162"/>
  <c r="H152" i="162"/>
  <c r="H153" i="162"/>
  <c r="H154" i="162"/>
  <c r="H155" i="162"/>
  <c r="H156" i="162"/>
  <c r="H157" i="162"/>
  <c r="H124" i="162"/>
  <c r="H112" i="162"/>
  <c r="H113" i="162"/>
  <c r="H118" i="162"/>
  <c r="H51" i="162"/>
  <c r="H52" i="162"/>
  <c r="H10" i="162"/>
  <c r="H11" i="162"/>
  <c r="B119" i="162"/>
  <c r="B116" i="162"/>
  <c r="F115" i="162"/>
  <c r="B115" i="162"/>
  <c r="B114" i="162"/>
  <c r="B41" i="162"/>
  <c r="B46" i="162"/>
  <c r="B43" i="162"/>
  <c r="F42" i="162"/>
  <c r="B42" i="162"/>
  <c r="H45" i="162"/>
  <c r="H112" i="163"/>
  <c r="H9" i="212" l="1"/>
  <c r="H9" i="211"/>
  <c r="H10" i="159" l="1"/>
  <c r="H11" i="159"/>
  <c r="H9" i="162"/>
  <c r="H9" i="159"/>
  <c r="H9" i="180" l="1"/>
  <c r="H9" i="171"/>
  <c r="H9" i="169"/>
  <c r="H9" i="168"/>
  <c r="H9" i="163"/>
  <c r="B158" i="162"/>
  <c r="B77" i="161"/>
  <c r="H12" i="161"/>
  <c r="H11" i="161"/>
  <c r="H10" i="161"/>
  <c r="H9" i="161"/>
  <c r="B130" i="159"/>
</calcChain>
</file>

<file path=xl/sharedStrings.xml><?xml version="1.0" encoding="utf-8"?>
<sst xmlns="http://schemas.openxmlformats.org/spreadsheetml/2006/main" count="1438" uniqueCount="798">
  <si>
    <t>ITEM NO</t>
  </si>
  <si>
    <t>DESCRIPTION</t>
  </si>
  <si>
    <t>UNIT</t>
  </si>
  <si>
    <t>QUANTITY</t>
  </si>
  <si>
    <t>RATE</t>
  </si>
  <si>
    <t>AMOUNT</t>
  </si>
  <si>
    <t>m</t>
  </si>
  <si>
    <t>t</t>
  </si>
  <si>
    <t>SCHEDULE A: ROADWORKS</t>
  </si>
  <si>
    <t>Province of KwaZulu-Natal</t>
  </si>
  <si>
    <t>Department of Transport</t>
  </si>
  <si>
    <t>Lump Sum</t>
  </si>
  <si>
    <t>TOTAL CARRIED FORWARD</t>
  </si>
  <si>
    <t>GENERAL REQUIREMENTS AND PAYMENT</t>
  </si>
  <si>
    <t>C1.2.2</t>
  </si>
  <si>
    <t>Programming and Reporting</t>
  </si>
  <si>
    <t>C1.2.2.1</t>
  </si>
  <si>
    <t>Submission of a Scheme 1 Programme</t>
  </si>
  <si>
    <t>C1.2</t>
  </si>
  <si>
    <t>C1.2.1</t>
  </si>
  <si>
    <t>Environmental Management</t>
  </si>
  <si>
    <t>C1.2.1.1</t>
  </si>
  <si>
    <t>Monitoring of compliance with and reporting on the EMP</t>
  </si>
  <si>
    <t>month</t>
  </si>
  <si>
    <t>C1.2.1.2</t>
  </si>
  <si>
    <t>Dedicated environmental officer (if specified in the Contract Documentation)</t>
  </si>
  <si>
    <t>C1.2.2.2</t>
  </si>
  <si>
    <t>C1.2.2.6</t>
  </si>
  <si>
    <t>Reviewing and updating a Scheme 1 Programme</t>
  </si>
  <si>
    <t>Preparation and submission of all information and reports specified in the Contract Documentation</t>
  </si>
  <si>
    <t>Grass cutting</t>
  </si>
  <si>
    <t>ha</t>
  </si>
  <si>
    <t>Drain cleaning</t>
  </si>
  <si>
    <t>km</t>
  </si>
  <si>
    <t>Cleaning out culverts</t>
  </si>
  <si>
    <r>
      <t>m</t>
    </r>
    <r>
      <rPr>
        <vertAlign val="superscript"/>
        <sz val="10"/>
        <rFont val="Arial"/>
        <family val="2"/>
      </rPr>
      <t>3</t>
    </r>
  </si>
  <si>
    <t>Collection of rubbish / litter</t>
  </si>
  <si>
    <t>Other road maintenance work ordered by the Engineer</t>
  </si>
  <si>
    <t>kl</t>
  </si>
  <si>
    <t>%</t>
  </si>
  <si>
    <t>TOTAL BROUGHT FORWARD</t>
  </si>
  <si>
    <t>C1.2.5</t>
  </si>
  <si>
    <t>Safety</t>
  </si>
  <si>
    <t>C1.2.5.1</t>
  </si>
  <si>
    <t>Health and safety plan</t>
  </si>
  <si>
    <t>C1.2.5.2</t>
  </si>
  <si>
    <t>Implementation of health and safety plan</t>
  </si>
  <si>
    <t>C1.2.6</t>
  </si>
  <si>
    <t>Work adjacent to properties</t>
  </si>
  <si>
    <t>C1.2.6.1</t>
  </si>
  <si>
    <t>C1.2.6.2</t>
  </si>
  <si>
    <t>C1.2.6.3</t>
  </si>
  <si>
    <t>Survey of adjacent properties</t>
  </si>
  <si>
    <t>Preventive and/or mitigation measures</t>
  </si>
  <si>
    <t>Handling cost, profit and all other charges in respect of item C1.2.6.2</t>
  </si>
  <si>
    <t>No</t>
  </si>
  <si>
    <t>C1.2.8</t>
  </si>
  <si>
    <t>Dayworks</t>
  </si>
  <si>
    <t>C1.2.8.1</t>
  </si>
  <si>
    <t>Personnel</t>
  </si>
  <si>
    <t>(a)</t>
  </si>
  <si>
    <t>Unskilled labourer</t>
  </si>
  <si>
    <t>(b)</t>
  </si>
  <si>
    <t xml:space="preserve">(c) </t>
  </si>
  <si>
    <t>(d)</t>
  </si>
  <si>
    <t>(e)</t>
  </si>
  <si>
    <t>(f)</t>
  </si>
  <si>
    <t>Skilled labourer</t>
  </si>
  <si>
    <t>Foreman</t>
  </si>
  <si>
    <t>C1.2.8.2</t>
  </si>
  <si>
    <t>Construction Equipment (specify size and/or model number)</t>
  </si>
  <si>
    <t>Motor grader</t>
  </si>
  <si>
    <t>Vibratory roller</t>
  </si>
  <si>
    <t>Pneumatic roller</t>
  </si>
  <si>
    <t>Front end loader backhoe</t>
  </si>
  <si>
    <t>(c)</t>
  </si>
  <si>
    <t>C1.2.8.4</t>
  </si>
  <si>
    <t>Materials</t>
  </si>
  <si>
    <t>Procurement of materials</t>
  </si>
  <si>
    <t>Contractor's handling costs, profit and all other charges in respect of item C1.2.8.4(a)</t>
  </si>
  <si>
    <t>C1.3</t>
  </si>
  <si>
    <t>CONTRACTOR'S SITE ESTABLISHMENT AND GENERAL OBLIGATIONS</t>
  </si>
  <si>
    <t>C1.3.1</t>
  </si>
  <si>
    <t>The Contractor's general obligations</t>
  </si>
  <si>
    <t>C1.3.1.1</t>
  </si>
  <si>
    <t>C1.3.1.2</t>
  </si>
  <si>
    <t>Fixed obligations</t>
  </si>
  <si>
    <t>Value-related obligations</t>
  </si>
  <si>
    <t>Time-related obligations</t>
  </si>
  <si>
    <t>C1.3.2</t>
  </si>
  <si>
    <t>Contract sign boards</t>
  </si>
  <si>
    <r>
      <t>m</t>
    </r>
    <r>
      <rPr>
        <vertAlign val="superscript"/>
        <sz val="10"/>
        <rFont val="Arial"/>
        <family val="2"/>
      </rPr>
      <t>2</t>
    </r>
  </si>
  <si>
    <t>C1.4</t>
  </si>
  <si>
    <t>FACILITIES FOR THE ENGINEER</t>
  </si>
  <si>
    <t>C1.4.1</t>
  </si>
  <si>
    <t>Site accommodation</t>
  </si>
  <si>
    <t>C1.4.1.1</t>
  </si>
  <si>
    <t>C1.4.1.2</t>
  </si>
  <si>
    <t>C1.4.1.3</t>
  </si>
  <si>
    <t>C1.4.1.4</t>
  </si>
  <si>
    <t>C1.4.1.6</t>
  </si>
  <si>
    <t>C1.4.1.7</t>
  </si>
  <si>
    <t>C1.4.1.8</t>
  </si>
  <si>
    <t>C1.4.1.9</t>
  </si>
  <si>
    <t>Offices and conference room</t>
  </si>
  <si>
    <t>Laboratories</t>
  </si>
  <si>
    <t>Open concrete working floors and verandas</t>
  </si>
  <si>
    <t>Roofs over open concrete working floors and verandas</t>
  </si>
  <si>
    <t>Car ports</t>
  </si>
  <si>
    <t>Ablution unit (equipment as specified)</t>
  </si>
  <si>
    <t>Change room with a shower</t>
  </si>
  <si>
    <t>Kithcen unit (equipment as specified)</t>
  </si>
  <si>
    <t>C1.4.2</t>
  </si>
  <si>
    <t>Items measured by area</t>
  </si>
  <si>
    <t>C1.4.2.6</t>
  </si>
  <si>
    <t>C1.4.2.8</t>
  </si>
  <si>
    <t>C1.4.2.9</t>
  </si>
  <si>
    <t>Roller blinds, opaque type</t>
  </si>
  <si>
    <t>Notice boards</t>
  </si>
  <si>
    <t>White boards</t>
  </si>
  <si>
    <t>C1.4.3</t>
  </si>
  <si>
    <t>Items measured by number</t>
  </si>
  <si>
    <t>Office chair</t>
  </si>
  <si>
    <t>Laboratory high chair</t>
  </si>
  <si>
    <t>Office desk with 3 drawers (at least one lockable drawer)</t>
  </si>
  <si>
    <t>Conference table</t>
  </si>
  <si>
    <t>Filling cabinet</t>
  </si>
  <si>
    <t>General purpose steel cabinet with shelves</t>
  </si>
  <si>
    <t>C1.4.3.2</t>
  </si>
  <si>
    <t>C1.4.3.4</t>
  </si>
  <si>
    <t>C1.4.3.5</t>
  </si>
  <si>
    <t>C1.4.3.8</t>
  </si>
  <si>
    <t>C1.4.3.10</t>
  </si>
  <si>
    <t>C1.4.3.11</t>
  </si>
  <si>
    <t>C1.4.3.13</t>
  </si>
  <si>
    <t>C1.4.3.15</t>
  </si>
  <si>
    <t>C1.4.3.19</t>
  </si>
  <si>
    <t>220/250 volt power outlet plug point</t>
  </si>
  <si>
    <t>Single 1 500 mm, 58 watt fluorescent tube ceilling light</t>
  </si>
  <si>
    <t>Wash-hand basin</t>
  </si>
  <si>
    <t>C1.4.3.23</t>
  </si>
  <si>
    <t>C1.4.3.24</t>
  </si>
  <si>
    <t>C1.4.3.27</t>
  </si>
  <si>
    <t>C1.4.3.28</t>
  </si>
  <si>
    <t>C1.4.3.29</t>
  </si>
  <si>
    <t>C1.4.3.31</t>
  </si>
  <si>
    <t>C1.4.3.32</t>
  </si>
  <si>
    <t>C1.4.3.36</t>
  </si>
  <si>
    <t>C1.4.3.37</t>
  </si>
  <si>
    <t>Fire extinguisher 9,0 kg, dry powder type</t>
  </si>
  <si>
    <t>Air-conditioning unit</t>
  </si>
  <si>
    <t>Waste paper basket</t>
  </si>
  <si>
    <t>UPS / Voltage stabiliser</t>
  </si>
  <si>
    <t>A3 / A4 colour printer, copier, scanner</t>
  </si>
  <si>
    <t>Rain gauge</t>
  </si>
  <si>
    <t>Minimum / maximum atmospheric temperature guage</t>
  </si>
  <si>
    <t>Measuring wheel</t>
  </si>
  <si>
    <t>First aid kit</t>
  </si>
  <si>
    <t>C1.4.4</t>
  </si>
  <si>
    <t>Prime cost items</t>
  </si>
  <si>
    <t>C1.4.4.5</t>
  </si>
  <si>
    <t>C1.4.4.6</t>
  </si>
  <si>
    <t>C1.4.4.7</t>
  </si>
  <si>
    <t>C1.4.4.8</t>
  </si>
  <si>
    <t>C1.4.5</t>
  </si>
  <si>
    <t>Services at site offices, laboratories and site accommodation</t>
  </si>
  <si>
    <t>C1.4.5.1</t>
  </si>
  <si>
    <t>Fixed costs</t>
  </si>
  <si>
    <t>C1.4.5.2</t>
  </si>
  <si>
    <t>Running costs</t>
  </si>
  <si>
    <t>C1.4.8</t>
  </si>
  <si>
    <t>Site security measures for the Engineer's facilities</t>
  </si>
  <si>
    <t>C1.4.8.1</t>
  </si>
  <si>
    <t>C1.4.8.2</t>
  </si>
  <si>
    <t>ACCOMMODATION OF TRAFFIC</t>
  </si>
  <si>
    <t>The provision of internet conectivity and WIFI data for Engineer's site staff</t>
  </si>
  <si>
    <t>The provision of paper and ink for a combination colour printer/copier/scanner</t>
  </si>
  <si>
    <t>Handling cost and profit in respect of item C1.4.4.5</t>
  </si>
  <si>
    <t>Handling cost and profit in respect of item C1.4.4.7</t>
  </si>
  <si>
    <t>Supply and installation of all required security measures at the Engineer's site offices and laboratories</t>
  </si>
  <si>
    <t>Provision of security gaurds / watchmen and an armed response service at the Engineer's site offices and laboratories</t>
  </si>
  <si>
    <t>C1.5.2</t>
  </si>
  <si>
    <t>Accommodation of vehicular traffic</t>
  </si>
  <si>
    <t>C1.5.4</t>
  </si>
  <si>
    <t xml:space="preserve">Construction of temporary deviations </t>
  </si>
  <si>
    <t>The applicable payment items required for the construction of temporary deviations shall be taken from the relevant chapters and sections in Chapter 1, 3, 5, 9 and 10 and inserted into the Pricing Schedule here. Each payment item for the construction of temporary deviations shall be preceded by the main payment item number C1.5.4 / followed by the payment number for the applicable payment item</t>
  </si>
  <si>
    <t>C1.5.5</t>
  </si>
  <si>
    <t>Maintenance of temporary deviations</t>
  </si>
  <si>
    <t>C1.5.5.1</t>
  </si>
  <si>
    <t>C1.5.5.2</t>
  </si>
  <si>
    <t>C1.5.5.3</t>
  </si>
  <si>
    <t>C1.5.5.4</t>
  </si>
  <si>
    <t>C1.5.5.8</t>
  </si>
  <si>
    <t>C1.5.5.9</t>
  </si>
  <si>
    <t>C1.5.5.10</t>
  </si>
  <si>
    <t>C1.5.5.11</t>
  </si>
  <si>
    <t>C1.5.5.12</t>
  </si>
  <si>
    <t>Replacement of damaged guardrails</t>
  </si>
  <si>
    <t>Grading of temporary deviations and existing roads used as detours</t>
  </si>
  <si>
    <t>Watering of temporary deviations and existing roads used as detours</t>
  </si>
  <si>
    <t>Handling cost, profit and all other charges in respect of item C1.5.5.12</t>
  </si>
  <si>
    <t>C1.5.7</t>
  </si>
  <si>
    <t>Temporary traffic control facilities</t>
  </si>
  <si>
    <t>C1.5.7.1</t>
  </si>
  <si>
    <t>C1.5.7.2</t>
  </si>
  <si>
    <t>C1.5.7.3</t>
  </si>
  <si>
    <t>C1.5.7.5</t>
  </si>
  <si>
    <t>Delineators including mounting bases and ballast:</t>
  </si>
  <si>
    <t>Traffic cones, minimum height 750 mm</t>
  </si>
  <si>
    <t>Flagmen</t>
  </si>
  <si>
    <t>Provision of illuminated traffic signs</t>
  </si>
  <si>
    <t>(a.i)</t>
  </si>
  <si>
    <t>(a.ii)</t>
  </si>
  <si>
    <t>Illuminated road sign - R &amp; TR series (diamter indicated)</t>
  </si>
  <si>
    <t>Illuminated road sign - TW series (length of sides indicated)</t>
  </si>
  <si>
    <t>C1.5.8</t>
  </si>
  <si>
    <t>Traffic safety officer</t>
  </si>
  <si>
    <t>C1.5.9</t>
  </si>
  <si>
    <t>Traffic safety vehicle</t>
  </si>
  <si>
    <t>C1.5.11</t>
  </si>
  <si>
    <t>Provision of safety equipment for visitors</t>
  </si>
  <si>
    <t>C1.5.11.1</t>
  </si>
  <si>
    <t>Provision of reflective safety vests for visitors</t>
  </si>
  <si>
    <t>Additional traffic accommodation facilities ordered by the Engineer:</t>
  </si>
  <si>
    <t>C1.5.12.1</t>
  </si>
  <si>
    <t>C1.5.12.2</t>
  </si>
  <si>
    <t>C1.5.12</t>
  </si>
  <si>
    <t>Provision of additional traffic accomodation facilities</t>
  </si>
  <si>
    <t>Handling cost, profit and all other charges in respect of item C1.5.12.1</t>
  </si>
  <si>
    <t>C1.6</t>
  </si>
  <si>
    <t>CLEARING AND GRUBBING</t>
  </si>
  <si>
    <t>C1.6.1</t>
  </si>
  <si>
    <t>Clearing</t>
  </si>
  <si>
    <t>C1.6.1.1</t>
  </si>
  <si>
    <t>Clearing with machines and some hand labour where necessary</t>
  </si>
  <si>
    <t>Clearing with hand labour only when labour enhanced work is specified</t>
  </si>
  <si>
    <t>C1.6.2</t>
  </si>
  <si>
    <t>Grubbing</t>
  </si>
  <si>
    <t>C1.6.2.1</t>
  </si>
  <si>
    <t>C1.6.3.1</t>
  </si>
  <si>
    <t>Removal and grubbing of large trees and tree stumps:</t>
  </si>
  <si>
    <t>Girth equal to or exceeding 1,0 m up to and including 2,0 m</t>
  </si>
  <si>
    <t>C1.6.3.2</t>
  </si>
  <si>
    <t>C1.6.3.3</t>
  </si>
  <si>
    <t>C1.6.3.4</t>
  </si>
  <si>
    <t>Girth exceeding 2,0 m up to and including 3,0 m</t>
  </si>
  <si>
    <t>Girth exceeding 3,0 m</t>
  </si>
  <si>
    <t>Removal of trees in forests and plantations</t>
  </si>
  <si>
    <t>C1.6.4</t>
  </si>
  <si>
    <t>Removal of buildings and structures</t>
  </si>
  <si>
    <t>C1.6.4.1</t>
  </si>
  <si>
    <t>(Identify type and location of each building or structure with a separate sub-item)</t>
  </si>
  <si>
    <t>C1.6.8</t>
  </si>
  <si>
    <t>C1.6.8.2</t>
  </si>
  <si>
    <t>C1.6.8.3</t>
  </si>
  <si>
    <t>C1.6.8.4</t>
  </si>
  <si>
    <t>C1.6.8.5</t>
  </si>
  <si>
    <t>C1.6.8.6</t>
  </si>
  <si>
    <t>Removal, storage and maintenance of shrubs</t>
  </si>
  <si>
    <t>Removal, storage and maintenance of trees, girth up to and including 1,0 m</t>
  </si>
  <si>
    <t>Removal, storage and maintenance of trees, girth exceeding 1,0 m up to and including 2,0 m</t>
  </si>
  <si>
    <t>Removal, storage and maintenance of trees, girth exceeding 2,0 m up to and including 3,0 m</t>
  </si>
  <si>
    <t>Removal, storage and maintenance of trees, girth exceeding 3,0 m</t>
  </si>
  <si>
    <t>C1.6.9</t>
  </si>
  <si>
    <t>Conservation of topsoil</t>
  </si>
  <si>
    <t>C1.6.9.1</t>
  </si>
  <si>
    <t>Stockpilling topsoil</t>
  </si>
  <si>
    <t>C1.6.10</t>
  </si>
  <si>
    <t>Disposal of hazardous waste material:</t>
  </si>
  <si>
    <t>C1.6.10.1</t>
  </si>
  <si>
    <t>Disposal of hazardous waste material at an approved hazardous waste material facility</t>
  </si>
  <si>
    <t>C1.6.10.2</t>
  </si>
  <si>
    <t>Handling cost, profit and all other charges in respect of item C1.6.10.1</t>
  </si>
  <si>
    <t>C1.7</t>
  </si>
  <si>
    <t>LOADING AND HAULING</t>
  </si>
  <si>
    <t>C1.7.1</t>
  </si>
  <si>
    <t>Loading</t>
  </si>
  <si>
    <t>C1.7.1.1</t>
  </si>
  <si>
    <t>Loading from stockpile using machines and some hand loabour where necessary</t>
  </si>
  <si>
    <t>C1.7.2</t>
  </si>
  <si>
    <t>Hauling</t>
  </si>
  <si>
    <t>C1.7.2.1</t>
  </si>
  <si>
    <t>C1.7.2.2</t>
  </si>
  <si>
    <t>Hauling material for use in the Works and off-loading it on the site of the Works:</t>
  </si>
  <si>
    <t>Soil, gravel, crushed stone and pavement layer material</t>
  </si>
  <si>
    <t>Boulders and hard material</t>
  </si>
  <si>
    <t>Hauling material to spoil and off-loading it at a designated spoil or stockpile are:</t>
  </si>
  <si>
    <t>Cleared and grubbed material (organic matter and all other unsuitable or waste material)</t>
  </si>
  <si>
    <t>Soil and gravel material</t>
  </si>
  <si>
    <t>Boulders, hard material and concrete</t>
  </si>
  <si>
    <t>hour</t>
  </si>
  <si>
    <t>Unit must relate to relevant pay item from the relevant chapters and sections</t>
  </si>
  <si>
    <t>man-shift</t>
  </si>
  <si>
    <t>Man-month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</si>
  <si>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- km</t>
    </r>
  </si>
  <si>
    <t>C5.1</t>
  </si>
  <si>
    <t>ROADBED</t>
  </si>
  <si>
    <t>Roadbed construction and compaction</t>
  </si>
  <si>
    <t>C5.1.1</t>
  </si>
  <si>
    <t>C5.1.1.1</t>
  </si>
  <si>
    <t>C5.1.1.3</t>
  </si>
  <si>
    <t>Compaction of in-situ material to 90% of MDD</t>
  </si>
  <si>
    <t>Compaction of imported material to 90% of MDD</t>
  </si>
  <si>
    <t>Soft excavation</t>
  </si>
  <si>
    <t>Hard excavation (other than by blasting)</t>
  </si>
  <si>
    <t>Hard excavation (by blasting)</t>
  </si>
  <si>
    <t>C5.1.4</t>
  </si>
  <si>
    <t>Removal of unsuitable material to spoil</t>
  </si>
  <si>
    <t>C5.1.4.1</t>
  </si>
  <si>
    <t>In layer thicknesses of 200mm and less</t>
  </si>
  <si>
    <t>Stable material</t>
  </si>
  <si>
    <t>Unstable material</t>
  </si>
  <si>
    <t>C5.1.5</t>
  </si>
  <si>
    <t>In-situ treatment of roadbed in hard material</t>
  </si>
  <si>
    <t>C5.1.5.1</t>
  </si>
  <si>
    <t>In-situ treatment by ripping</t>
  </si>
  <si>
    <t>(b.i)</t>
  </si>
  <si>
    <t>(b.ii)</t>
  </si>
  <si>
    <t>Soft material</t>
  </si>
  <si>
    <t>C5.2</t>
  </si>
  <si>
    <t>FILL</t>
  </si>
  <si>
    <t>C5.2.1</t>
  </si>
  <si>
    <t>Compilling and implementing M&amp;U plans</t>
  </si>
  <si>
    <t>C5.2.1.1</t>
  </si>
  <si>
    <r>
      <t>For fills more than 10 000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(list all fills seperately)</t>
    </r>
  </si>
  <si>
    <t>C5.2.1.2</t>
  </si>
  <si>
    <r>
      <t>For fills 1,0 km in length when less than 10 000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(list all fills seperately)</t>
    </r>
  </si>
  <si>
    <t>C5.2.2</t>
  </si>
  <si>
    <t>Fill construction</t>
  </si>
  <si>
    <t>C5.2.2.1</t>
  </si>
  <si>
    <t>Normal fill material in compacted layer thicknesses of 200 mm and less:</t>
  </si>
  <si>
    <t>Compacted to 90% MDD</t>
  </si>
  <si>
    <t>Compacted to 93% MDD</t>
  </si>
  <si>
    <t>C5.2.5</t>
  </si>
  <si>
    <t>Fill in sidewalk</t>
  </si>
  <si>
    <t>C5.2.5.2</t>
  </si>
  <si>
    <t>Fill material in sidewalk compacted to 93% of MDD using labour enhanced methods of construction and light hand equipment</t>
  </si>
  <si>
    <t>Construction of a trial section</t>
  </si>
  <si>
    <t>C5.2.8.3</t>
  </si>
  <si>
    <t>By pad foor vibratory roller</t>
  </si>
  <si>
    <t>C5.3</t>
  </si>
  <si>
    <t>ROAD PAVEMENT LAYERS</t>
  </si>
  <si>
    <t>C5.3.1</t>
  </si>
  <si>
    <t>Compilling and implementing M&amp;U plans for the construction of all the pavement layers</t>
  </si>
  <si>
    <t>C5.3.2</t>
  </si>
  <si>
    <t>Construction of pavement layers</t>
  </si>
  <si>
    <t>(j)</t>
  </si>
  <si>
    <t>(k)</t>
  </si>
  <si>
    <t>(l)</t>
  </si>
  <si>
    <t>(n)</t>
  </si>
  <si>
    <t>(q)</t>
  </si>
  <si>
    <t>(t)</t>
  </si>
  <si>
    <t>C5.3.9</t>
  </si>
  <si>
    <t>C5.3.9.1</t>
  </si>
  <si>
    <t>Construction of a trial section using conventional methods of construction</t>
  </si>
  <si>
    <t>C5.4</t>
  </si>
  <si>
    <t>STABILISATION</t>
  </si>
  <si>
    <t>C5.4.2</t>
  </si>
  <si>
    <t>Chemical stabilisation</t>
  </si>
  <si>
    <t>C5.4.2.1</t>
  </si>
  <si>
    <t>C5.4.5</t>
  </si>
  <si>
    <t>Cementitious stabilisation agents for pavement layers</t>
  </si>
  <si>
    <t>C5.4.5.1</t>
  </si>
  <si>
    <t>Cement (for pavement layer)</t>
  </si>
  <si>
    <t>Cement</t>
  </si>
  <si>
    <t>C5.4.8</t>
  </si>
  <si>
    <t>Bituminous stabilisation agent (specify agents seperately)</t>
  </si>
  <si>
    <t>C5.4.8.1</t>
  </si>
  <si>
    <t>60% anionic emulsion</t>
  </si>
  <si>
    <t>(a.iii)</t>
  </si>
  <si>
    <t>(c.i)</t>
  </si>
  <si>
    <t>(c.ii)</t>
  </si>
  <si>
    <t>C8.1</t>
  </si>
  <si>
    <t>PRIME COAT</t>
  </si>
  <si>
    <t>C8.1.1.2</t>
  </si>
  <si>
    <t>C8.1.1.3</t>
  </si>
  <si>
    <t>MC - 30 cut-back bitumen</t>
  </si>
  <si>
    <t>Inveted bitumen emulsion</t>
  </si>
  <si>
    <t>C9.1</t>
  </si>
  <si>
    <t>ASPHALT LAYERS</t>
  </si>
  <si>
    <t>C9.1.1</t>
  </si>
  <si>
    <t>Asphalt mix designs</t>
  </si>
  <si>
    <t>C9.9.1.2</t>
  </si>
  <si>
    <t>Sand skeletal mixes:</t>
  </si>
  <si>
    <t>C9.1.3.1</t>
  </si>
  <si>
    <t>Stable grade 30% net bitumen emulsion as specified. Applied with a calibrated distributer</t>
  </si>
  <si>
    <t>C9.1.3.3</t>
  </si>
  <si>
    <t>Applied by hand using brushes on all exposed transverse and longitudinal construction joints</t>
  </si>
  <si>
    <t>New construction</t>
  </si>
  <si>
    <t>C9.1.5</t>
  </si>
  <si>
    <t>Asphalt surfacing</t>
  </si>
  <si>
    <t>C9.1.10</t>
  </si>
  <si>
    <t>Variation rates</t>
  </si>
  <si>
    <t>C9.1.10.1</t>
  </si>
  <si>
    <t>Bitumen (state type)</t>
  </si>
  <si>
    <t>C9.1.13</t>
  </si>
  <si>
    <t>Coring of asphalt layers</t>
  </si>
  <si>
    <t>C9.1.13.1</t>
  </si>
  <si>
    <t>100 mm diameter</t>
  </si>
  <si>
    <t>C20.1</t>
  </si>
  <si>
    <t>TESTING MATERIALS AND JUDGEMENT OF WORKMANSHIP</t>
  </si>
  <si>
    <t>(d.i)</t>
  </si>
  <si>
    <t>Employer’s contribution to other special tests</t>
  </si>
  <si>
    <t>Specify test</t>
  </si>
  <si>
    <t>Handling costs and profit in respect of item C20.1.2.2(a)</t>
  </si>
  <si>
    <t>C20.1.2.2</t>
  </si>
  <si>
    <t>lump sum</t>
  </si>
  <si>
    <t>Exceeding 1.5m and up to 3.0m</t>
  </si>
  <si>
    <t>0m to 1.5m</t>
  </si>
  <si>
    <t>ℓ</t>
  </si>
  <si>
    <t>C3.2.13.1</t>
  </si>
  <si>
    <t>Removing and re-laying existing culverts:</t>
  </si>
  <si>
    <t>C3.2.13</t>
  </si>
  <si>
    <t>On Class C bedding (type and diameter indicated)</t>
  </si>
  <si>
    <t>Concrete pipe culverts:</t>
  </si>
  <si>
    <t>C3.2.3</t>
  </si>
  <si>
    <t>Using imported selected material:</t>
  </si>
  <si>
    <t>C3.2.2.2</t>
  </si>
  <si>
    <t>Using the excavated material</t>
  </si>
  <si>
    <t>C3.2.2.1</t>
  </si>
  <si>
    <t>Backfilling:</t>
  </si>
  <si>
    <t>C3.2.2</t>
  </si>
  <si>
    <t>Extra over sub-item C3.2.1.1 for excavation in hard or boulder material,
irrespective of depth</t>
  </si>
  <si>
    <t>C3.2.1.4</t>
  </si>
  <si>
    <t>Excavating soft material 0 m to 1,5 m below the surface level using labour enhanced construction methods, or instructed by hand under Clause A3.2.7.2d):</t>
  </si>
  <si>
    <t>Excavating in all material situated within the following depth ranges below the surface level:</t>
  </si>
  <si>
    <t>C3.2.1.1</t>
  </si>
  <si>
    <t>Excavation for culvert structures:</t>
  </si>
  <si>
    <t>C3.2.1</t>
  </si>
  <si>
    <t>CULVERTS</t>
  </si>
  <si>
    <t>C3.2</t>
  </si>
  <si>
    <r>
      <t>m</t>
    </r>
    <r>
      <rPr>
        <sz val="10"/>
        <rFont val="Calibri"/>
        <family val="2"/>
      </rPr>
      <t>²</t>
    </r>
  </si>
  <si>
    <r>
      <t>m</t>
    </r>
    <r>
      <rPr>
        <sz val="10"/>
        <rFont val="Calibri"/>
        <family val="2"/>
      </rPr>
      <t>³</t>
    </r>
  </si>
  <si>
    <t>Finishing of the borrow pit and quarry areas, and the stockpile sites using labour enhanced methods of construction:</t>
  </si>
  <si>
    <t>C4.1.15.2</t>
  </si>
  <si>
    <t>C4.1.5.5</t>
  </si>
  <si>
    <t>C4.1.5.4</t>
  </si>
  <si>
    <t>Boulder excavation class B</t>
  </si>
  <si>
    <t>C4.1.5.3</t>
  </si>
  <si>
    <t>Boulder excavation class A</t>
  </si>
  <si>
    <t>C4.1.5.2</t>
  </si>
  <si>
    <t>C4.1.5.1</t>
  </si>
  <si>
    <t>Excavating of materials in the borrow pits and quarries, material obtained from</t>
  </si>
  <si>
    <t>C4.1.5</t>
  </si>
  <si>
    <t>In quarries:</t>
  </si>
  <si>
    <t>C4.1.4.2</t>
  </si>
  <si>
    <t>In borrow pits</t>
  </si>
  <si>
    <t>C4.1.4.1</t>
  </si>
  <si>
    <t>Removing of the overburden</t>
  </si>
  <si>
    <t>C4.1.4</t>
  </si>
  <si>
    <t>Handling costs and profit in respect of item C4.1.2.1</t>
  </si>
  <si>
    <t>C4.1.2.2</t>
  </si>
  <si>
    <t>Cost of additional trial pits and/or drilling and laboratory testing</t>
  </si>
  <si>
    <t>C4.1.2.1</t>
  </si>
  <si>
    <t>Additional material investigations during the supplementary exploration</t>
  </si>
  <si>
    <t>C4.1.2</t>
  </si>
  <si>
    <t>For borrow pits (list all borrow pits separately)</t>
  </si>
  <si>
    <t>C4.1.1.1</t>
  </si>
  <si>
    <t>Compiling and implementing M&amp;U plans</t>
  </si>
  <si>
    <t>C4.1.1</t>
  </si>
  <si>
    <t>Cuttings:</t>
  </si>
  <si>
    <t>C4.2.12.1</t>
  </si>
  <si>
    <t>Finishing the side slopes</t>
  </si>
  <si>
    <t>C4.2.12</t>
  </si>
  <si>
    <t>Compliant gravel material</t>
  </si>
  <si>
    <t>C4.2.10.1</t>
  </si>
  <si>
    <t>Backfilling of the unavoidable overbreak in hard and boulder excavation</t>
  </si>
  <si>
    <t>C4.2.10</t>
  </si>
  <si>
    <t>Soft excavation, overburden and unsuitable material</t>
  </si>
  <si>
    <t>C4.2.8.5</t>
  </si>
  <si>
    <t>C4.2.8.4</t>
  </si>
  <si>
    <t>C4.2.8.3</t>
  </si>
  <si>
    <t>C4.2.8.2</t>
  </si>
  <si>
    <t>C4.2.8.1</t>
  </si>
  <si>
    <t>Excavate material to spoil in sites designated by the Employer, material obtained from</t>
  </si>
  <si>
    <t>C4.2.8</t>
  </si>
  <si>
    <t>In layer thicknesses exceeding 200 mm</t>
  </si>
  <si>
    <t>C4.2.7.2</t>
  </si>
  <si>
    <t>In layer thicknesses of 200 mm and less</t>
  </si>
  <si>
    <t>C4.2.7.1</t>
  </si>
  <si>
    <t>Removal of unsuitable stable cut material to spoil</t>
  </si>
  <si>
    <t>C4.2.7</t>
  </si>
  <si>
    <t>C4.2.3.5</t>
  </si>
  <si>
    <t>C4.2.3.4</t>
  </si>
  <si>
    <t>C4.2.3.3</t>
  </si>
  <si>
    <t>C4.2.3.2</t>
  </si>
  <si>
    <t>C4.2.3.1</t>
  </si>
  <si>
    <t>Excavating of materials in cuttings, material obtained from</t>
  </si>
  <si>
    <t>C4.2.3</t>
  </si>
  <si>
    <t xml:space="preserve">Handling costs and profit in respect of item </t>
  </si>
  <si>
    <t>C4.2.2.2</t>
  </si>
  <si>
    <t>C4.2.2.1</t>
  </si>
  <si>
    <t>C4.2.2</t>
  </si>
  <si>
    <t>Cuttings exceeding 10 000 m3 up to 20 000 m3</t>
  </si>
  <si>
    <t>C4.2.1.2</t>
  </si>
  <si>
    <t>Cuttings exceeding 5 000 m3 up to 10 000 m3</t>
  </si>
  <si>
    <t>C4.2.1.1</t>
  </si>
  <si>
    <t>Compiling and implementing M&amp;U plans for the cuttings</t>
  </si>
  <si>
    <t>C4.2.1</t>
  </si>
  <si>
    <t>Additional material investigations</t>
  </si>
  <si>
    <t>m2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</si>
  <si>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-pass</t>
    </r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</si>
  <si>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</si>
  <si>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Prov Sum</t>
  </si>
  <si>
    <t>PC Sum</t>
  </si>
  <si>
    <t>Client Line 1:</t>
  </si>
  <si>
    <t>Client Line 2:</t>
  </si>
  <si>
    <t>Handling cost and profit in respect of item C4.4.7.1</t>
  </si>
  <si>
    <t>C4.4.7.2</t>
  </si>
  <si>
    <t>Cost of sampling and material testing</t>
  </si>
  <si>
    <t>C4.4.7.1</t>
  </si>
  <si>
    <t>Sampling and material testing by a commercial laboratory for the stabilisation designs</t>
  </si>
  <si>
    <t>C4.4.7</t>
  </si>
  <si>
    <t>Road lime</t>
  </si>
  <si>
    <t>C4.4.4.2</t>
  </si>
  <si>
    <t>C4.4.4.1</t>
  </si>
  <si>
    <t>Cementitious stabilising agents</t>
  </si>
  <si>
    <t>C4.4.4</t>
  </si>
  <si>
    <t>Cost of procuring</t>
  </si>
  <si>
    <t>Pavement layer material:</t>
  </si>
  <si>
    <t>C4.4.2.1</t>
  </si>
  <si>
    <t>Commercial materials identified by the Contractor from commercial, private or other non-commercial suppliers</t>
  </si>
  <si>
    <t>C4.4.2</t>
  </si>
  <si>
    <t>COMMERCIAL MATERIALS</t>
  </si>
  <si>
    <t>C4.4</t>
  </si>
  <si>
    <t>Handling cost and profit in respect of item C4.5.3.1</t>
  </si>
  <si>
    <t>C4.5.3.2</t>
  </si>
  <si>
    <t>C4.5.3.1</t>
  </si>
  <si>
    <t>Cost to procure alternative materials identified by the Employer</t>
  </si>
  <si>
    <t>C4.5.3</t>
  </si>
  <si>
    <t>Handling cost and profit in respect of item C4.5.1.1</t>
  </si>
  <si>
    <t>C4.5.1.2</t>
  </si>
  <si>
    <t>Cost of sampling and laboratory testing</t>
  </si>
  <si>
    <t>C4.5.1.1</t>
  </si>
  <si>
    <t>C4.5.1</t>
  </si>
  <si>
    <t>ALTERNATIVE MATERIALS</t>
  </si>
  <si>
    <t>C4.5</t>
  </si>
  <si>
    <t>Obtaining construction or work permits</t>
  </si>
  <si>
    <t>C2.1.3</t>
  </si>
  <si>
    <t>Using hand excavation to locate,expose and verify services</t>
  </si>
  <si>
    <t>C2.1.2.5</t>
  </si>
  <si>
    <t>Handling costs and profit in respect of item C2.1.2.3 above</t>
  </si>
  <si>
    <t>C2.1.2.4</t>
  </si>
  <si>
    <t>Survey to verify existing service positions</t>
  </si>
  <si>
    <t>C2.1.2.3</t>
  </si>
  <si>
    <t>Existing services, detention and verification</t>
  </si>
  <si>
    <t>C2.1.2</t>
  </si>
  <si>
    <t>Permanent services relocation or protection work by Contractor</t>
  </si>
  <si>
    <t>C2.1.1.4</t>
  </si>
  <si>
    <t>Contractors's obligations</t>
  </si>
  <si>
    <t>C2.1.1.1</t>
  </si>
  <si>
    <t>Location,Identification and relocation of existing services</t>
  </si>
  <si>
    <t>C2.1.1</t>
  </si>
  <si>
    <t>GENERAL REQUIREMENTS AND TRENCHING FOR SERVICES</t>
  </si>
  <si>
    <t>C2.1</t>
  </si>
  <si>
    <t>Duct markers (state type)</t>
  </si>
  <si>
    <t>C2.2.6.1</t>
  </si>
  <si>
    <t>Duct accessories (markers, marking, draw wires and end caps etc.)</t>
  </si>
  <si>
    <t>C2.2.6</t>
  </si>
  <si>
    <t>C2.2.1.1</t>
  </si>
  <si>
    <t>Supply, lay and prove ducts</t>
  </si>
  <si>
    <t>DRY SERVICES</t>
  </si>
  <si>
    <t>C2.2</t>
  </si>
  <si>
    <t>m²</t>
  </si>
  <si>
    <t>CHAPTER 11</t>
  </si>
  <si>
    <t>Single carriageway road</t>
  </si>
  <si>
    <t>C11.9.1.2</t>
  </si>
  <si>
    <t>Finishing the road and road reserve:</t>
  </si>
  <si>
    <t>C11.9.1</t>
  </si>
  <si>
    <t>FINISHING THE ROAD AND ROAD RESERVE AND TREATING OLD ROADS</t>
  </si>
  <si>
    <t>C11.9</t>
  </si>
  <si>
    <t>20 mm aggregate</t>
  </si>
  <si>
    <t>C10.1.10.5</t>
  </si>
  <si>
    <t>10 mm aggregate</t>
  </si>
  <si>
    <t>C10.1.10.3</t>
  </si>
  <si>
    <t>Aggregate variation (state grade):</t>
  </si>
  <si>
    <t>C10.1.10</t>
  </si>
  <si>
    <t>C10.1.9.7</t>
  </si>
  <si>
    <t>Re-establishment of sealing team after embargo period</t>
  </si>
  <si>
    <t>C10.1.4.1</t>
  </si>
  <si>
    <t>20 mm and 10 mm aggregate (state grade of aggregate and type of binder to be used for each layer)</t>
  </si>
  <si>
    <t>C10.1.3.1</t>
  </si>
  <si>
    <t>Multiple stone seals including a cover spray, if specified using:</t>
  </si>
  <si>
    <t>C10.1.3</t>
  </si>
  <si>
    <t>GENERAL REQUIREMENTS FOR SURFACE TREATMENTS</t>
  </si>
  <si>
    <t>C10.1</t>
  </si>
  <si>
    <t>EXPANDED PUBLIC WORKS PROGRAMME (EPWP)</t>
  </si>
  <si>
    <t xml:space="preserve">Provision of training venue facility, including the cost of transport the learners to and from this facility </t>
  </si>
  <si>
    <t>hr</t>
  </si>
  <si>
    <t>FROM PAGE</t>
  </si>
  <si>
    <t>C2.3 SUMMARY OF BILL OF QUANTITIES</t>
  </si>
  <si>
    <t>VAT (15% of Subtotal 3)</t>
  </si>
  <si>
    <t>TOTAL CARRIED FORWARD TO FORM OF OFFER</t>
  </si>
  <si>
    <t>TOTAL CARRIED TO SUMMARY</t>
  </si>
  <si>
    <t>TOTAL CARRIED FORWARD TO SUMMARY</t>
  </si>
  <si>
    <t>Contract No</t>
  </si>
  <si>
    <t>Contract Description</t>
  </si>
  <si>
    <t>C4.1</t>
  </si>
  <si>
    <t>BORROW MATERIALS</t>
  </si>
  <si>
    <t>C4.2</t>
  </si>
  <si>
    <t>CUT MATERIALS</t>
  </si>
  <si>
    <t>m3</t>
  </si>
  <si>
    <t>Borrow pits (list all borrow pits separately)</t>
  </si>
  <si>
    <t>Quarries (list all quarries separately)</t>
  </si>
  <si>
    <t>In soft material</t>
  </si>
  <si>
    <t>In boulder material class A and B</t>
  </si>
  <si>
    <t>In hard material</t>
  </si>
  <si>
    <t>In soft material using labour enhanced methods of construction</t>
  </si>
  <si>
    <t>CHAPTER</t>
  </si>
  <si>
    <t>Prime Cost</t>
  </si>
  <si>
    <t>Type G8 material</t>
  </si>
  <si>
    <t>SUBTOTAL CARRIED FORWARD</t>
  </si>
  <si>
    <t>Generic Skills</t>
  </si>
  <si>
    <t>Training costs</t>
  </si>
  <si>
    <t>Entrepreneurial skills:</t>
  </si>
  <si>
    <t>Generic Skills:</t>
  </si>
  <si>
    <t>Construction skills:</t>
  </si>
  <si>
    <t>(d.ii)</t>
  </si>
  <si>
    <t>(e.i)</t>
  </si>
  <si>
    <t>(e.ii)</t>
  </si>
  <si>
    <t>Provision of tools and apparel for the NYS workers</t>
  </si>
  <si>
    <t>Liaison with the Employer’s project manager and the training service provider:</t>
  </si>
  <si>
    <t>Liaison conducted by senior site foreman</t>
  </si>
  <si>
    <t>(a.iv)</t>
  </si>
  <si>
    <t>SCHEDULE</t>
  </si>
  <si>
    <t>SUBTOTAL 1</t>
  </si>
  <si>
    <t>SUBTOTAL 2</t>
  </si>
  <si>
    <t>SUBTOTAL 3</t>
  </si>
  <si>
    <t>Training of learners employed by the contractor or by the Targeted Enterprise subcontractors:</t>
  </si>
  <si>
    <t>F</t>
  </si>
  <si>
    <t>Transportation and accommodation costs of selected learners only, while receiving off-site training:</t>
  </si>
  <si>
    <t>Transportation and accommodation costs</t>
  </si>
  <si>
    <t>Payments associated with the NYS programme:</t>
  </si>
  <si>
    <t>Employment of NYS workers</t>
  </si>
  <si>
    <t>Training of NYS workers:</t>
  </si>
  <si>
    <t>Provision of training for NYS workers</t>
  </si>
  <si>
    <t>Liaison conducted by the construction manager</t>
  </si>
  <si>
    <t>E</t>
  </si>
  <si>
    <t>E6.02</t>
  </si>
  <si>
    <t>Handling costs and profit in respect of subitem E6.02(a)(i) above.</t>
  </si>
  <si>
    <t>Handling costs and profit in respect of subitem E6.02(b)(i) above.</t>
  </si>
  <si>
    <t>Handling costs and profit in respect of subitem E6.02(c)(i) above.</t>
  </si>
  <si>
    <t>Handling costs and profit in respect of subitem E6.02(d)(i) above.</t>
  </si>
  <si>
    <t>E6.03</t>
  </si>
  <si>
    <t>Handling cost and profit in respect of subitem E6.03(a) and (b) above</t>
  </si>
  <si>
    <t>Handling costs and profit in respect of subitem subitem E6.03(d)(i) above</t>
  </si>
  <si>
    <t>E6.01</t>
  </si>
  <si>
    <t>SMALL CONTRACTOR DEVELOPMENT</t>
  </si>
  <si>
    <t>Procurement of Targeted Enterprises:</t>
  </si>
  <si>
    <t>Management and execution of Targeted Enterprise procurement process:</t>
  </si>
  <si>
    <t>Procurement process for the appointment of CIDB contractor grading designation 1 Targeted Enterprise subcontractor (100 copies of the tender document required for each individual tender)</t>
  </si>
  <si>
    <t>Procurement process for the appointment of CIDB contractor grading designation 2 Targeted Enterprise subcontractor (80 copies of the tender document required for each individual tender)</t>
  </si>
  <si>
    <t>Procurement process for the appointment of CIDB contractor grading designation 3 Targeted Enterprise subcontractor (60 copies of the tender document required for each individual tender)</t>
  </si>
  <si>
    <t>Procurement process for the appointment of CIDB contractor grading designation 4 Targeted Enterprise subcontractor (50 copies of the tender document required for each individual tender)</t>
  </si>
  <si>
    <t>F10.1</t>
  </si>
  <si>
    <t>F10.2</t>
  </si>
  <si>
    <t>Construction Works for Targeted Enterprise subcontractors:</t>
  </si>
  <si>
    <t>Payments associated with the construction Works carried out by Targeted Enterprise subcontractors</t>
  </si>
  <si>
    <t>Handling costs and profit in respect of subitem F10.02(a)</t>
  </si>
  <si>
    <t>Supply of materials and small construction equipment to assist Targeted Enterprise subcontractors</t>
  </si>
  <si>
    <t>Handling costs and profit in respect of subitem F10.02(c)</t>
  </si>
  <si>
    <t>Management of the Targeted Enterprise subcontractors</t>
  </si>
  <si>
    <t>Month</t>
  </si>
  <si>
    <t>SCHEDULE E: EXPANDED PUBLIC WORKS PROGRAMME (EPWP)</t>
  </si>
  <si>
    <t>SCHEDULE F: SMALL CONTRACTOR DEVELOPMENT</t>
  </si>
  <si>
    <t>Training of Targeted Enterprise subcontractors:</t>
  </si>
  <si>
    <t>F10.03</t>
  </si>
  <si>
    <t>Handling costs and profit in respect of subitem F10.03(a)(i)</t>
  </si>
  <si>
    <t>Handling costs and profit in respect of subitem F10.03(b)(i)</t>
  </si>
  <si>
    <t>Handling costs and profit in respect of subitem F10.03(c)(i)</t>
  </si>
  <si>
    <t>Handling costs and profit in respect of subitem F10.03(d)(i)</t>
  </si>
  <si>
    <t>THE CONSTRUCTION OF MASS EARTHWORKS, LAYERWORKS, SURFACING AND DRAINAGE ON DISTRICT ROAD 1097 (FROM KM 0+000 TO KM 4+674) IN THE DURBAN REGION</t>
  </si>
  <si>
    <t>Tractor loader backhoe</t>
  </si>
  <si>
    <t xml:space="preserve">Excavator </t>
  </si>
  <si>
    <t>PSC1.2.10</t>
  </si>
  <si>
    <t>(a) Cost for Community Participation (PLC and CLO)</t>
  </si>
  <si>
    <t>(b) Handling costs and profit in respect of subitem PSC1.2.10(a) above</t>
  </si>
  <si>
    <t xml:space="preserve">Prime Cost </t>
  </si>
  <si>
    <t>C1.5.4 / C1.6.1.1</t>
  </si>
  <si>
    <t>C1.5.4 / C1.6.2.1</t>
  </si>
  <si>
    <t>C1.5.4 / C1.7.2.1</t>
  </si>
  <si>
    <t>C1.5.4 / C1.7.2.2</t>
  </si>
  <si>
    <t>C1.5.4 / C3.2.1.2</t>
  </si>
  <si>
    <t>C1.5.4 / C3.2.1.4</t>
  </si>
  <si>
    <t>C1.5.4 / C3.2.2</t>
  </si>
  <si>
    <t>C1.5.4 / C3.2.2.1</t>
  </si>
  <si>
    <t>C1.5.4 / C3.2.3</t>
  </si>
  <si>
    <t>C1.5.4 / C3.2.3.3</t>
  </si>
  <si>
    <t>C1.5.4 / C5.1.1</t>
  </si>
  <si>
    <t>m3 - km</t>
  </si>
  <si>
    <t>600mm dia. Class 100D</t>
  </si>
  <si>
    <t>C1.5.4 / C5.1.1.1</t>
  </si>
  <si>
    <t>C1.5.4 / C5.2.2</t>
  </si>
  <si>
    <t>C1.5.4 / C5.2.2.1</t>
  </si>
  <si>
    <t>C1.5.6</t>
  </si>
  <si>
    <t xml:space="preserve">Removal of temporary deviations </t>
  </si>
  <si>
    <t>Single sided, reversible left or right (800 x 200mm)</t>
  </si>
  <si>
    <t>Double sided, reversible left or right (800 x 200mm)</t>
  </si>
  <si>
    <t xml:space="preserve">Community Participation </t>
  </si>
  <si>
    <t>C1.6.3</t>
  </si>
  <si>
    <t>Conservation of vegetation:</t>
  </si>
  <si>
    <t>(i) On Class C bedding (75D, 600mm)</t>
  </si>
  <si>
    <t>(ii) On Class C bedding (75D , 900mm)</t>
  </si>
  <si>
    <t xml:space="preserve">From commercial sources </t>
  </si>
  <si>
    <t>C3.2.8</t>
  </si>
  <si>
    <t>Concrete backfill or encasement for culverts (20MPa)</t>
  </si>
  <si>
    <t>LI</t>
  </si>
  <si>
    <t xml:space="preserve">Removing and stacking existing culverts for re-use </t>
  </si>
  <si>
    <t>Class 75D</t>
  </si>
  <si>
    <t>i)</t>
  </si>
  <si>
    <t>ii)</t>
  </si>
  <si>
    <t>iii)</t>
  </si>
  <si>
    <t xml:space="preserve">450mm diameter </t>
  </si>
  <si>
    <t xml:space="preserve">600mm diameter </t>
  </si>
  <si>
    <t>900mm diameter</t>
  </si>
  <si>
    <t>i</t>
  </si>
  <si>
    <t>C4.4.1.5</t>
  </si>
  <si>
    <t xml:space="preserve">Fill material in the earthworks </t>
  </si>
  <si>
    <t>Type G7 Material</t>
  </si>
  <si>
    <t xml:space="preserve">Type G9 Material </t>
  </si>
  <si>
    <t>Upper selected subgrade layer (250mm thick G8) compacted to 93% of MDD</t>
  </si>
  <si>
    <t>Lower selected subgrade layer (305mm thick G9) compacted to 93% of MDD</t>
  </si>
  <si>
    <t>G5A crushed rock/boulder subbase layer (200mm thick) compacted to 97% of MDD</t>
  </si>
  <si>
    <t>Type G5A material</t>
  </si>
  <si>
    <t>Gravel base layer (chemically stabilised), (200mm thick  C4) compacted to 97% of MDD</t>
  </si>
  <si>
    <t>Stabilised gravel layer (200mm thick C4) trial section</t>
  </si>
  <si>
    <t>G5A crushed rock/boulder base layer (chemically stabilised) (125mm NME) compacted to 102% of MDD</t>
  </si>
  <si>
    <t>Construction of layers using conventional construction methods:</t>
  </si>
  <si>
    <t xml:space="preserve">Stabilised G5A layer (125mm thick NME) trial section </t>
  </si>
  <si>
    <t>Chemical stabilisation (200mm thick) of pavement layers (G5A chemically stabilized to C4)</t>
  </si>
  <si>
    <t>Addition of cementitious stabilisation agents (Portland) for pavement layers</t>
  </si>
  <si>
    <t xml:space="preserve">(e) </t>
  </si>
  <si>
    <t>PSC5.3.2.1</t>
  </si>
  <si>
    <t>Homogeneous modified binder (S-E1 binder)  hot applied</t>
  </si>
  <si>
    <t>Sand skeletal mix – continuously graded as defined (40mm thickness, (Medium Grade) using A-E2 modified binder maximum aggregate size 14.0mm)</t>
  </si>
  <si>
    <t>C9.1.5.1</t>
  </si>
  <si>
    <t>State diameter (100 mm diameter (OD))</t>
  </si>
  <si>
    <t>State for each duct the material type, class, joint type etc. (Unplasticised PVC Pipes):)</t>
  </si>
  <si>
    <t>TOTAL SCHEDULE A : ROADWORKS</t>
  </si>
  <si>
    <t xml:space="preserve">CONTRACT SKILLS DEVELOPMENT GOALS – CSDG (0.25% of SUBTOTAL 1) </t>
  </si>
  <si>
    <t>SUBTOTAL 4</t>
  </si>
  <si>
    <t>Extra over item C8.1.1 for applying the prime coat accessible only to hand-held or light equipment</t>
  </si>
  <si>
    <t>C8.1.3</t>
  </si>
  <si>
    <t>C8.1.2</t>
  </si>
  <si>
    <t>C8.1.2.2</t>
  </si>
  <si>
    <t>Aggregate for blinding</t>
  </si>
  <si>
    <t>Crusher sand</t>
  </si>
  <si>
    <t>Continuously graded base or surfacing (A-E2 and level 2)</t>
  </si>
  <si>
    <t>C10.1.9.11</t>
  </si>
  <si>
    <t>Precoating fluid (state type)</t>
  </si>
  <si>
    <t>C10.1.4.2</t>
  </si>
  <si>
    <t>C10.1.9</t>
  </si>
  <si>
    <t>C10.1.9.4</t>
  </si>
  <si>
    <t>C10.1.9.6</t>
  </si>
  <si>
    <t>Extra-over for sealing during the specified embargo period (Multiple stone seals, grade 1 aggregate with type S-R1 non-homogenous modified binder tack coat and type S-E1 homogenous modified binder penetration layer)</t>
  </si>
  <si>
    <t>Bituminous binder variations:</t>
  </si>
  <si>
    <t>Cationic Spray-grade emulsion (30% cationic spray grade emulsion)</t>
  </si>
  <si>
    <t>Non-homogeneous modified binder (class S-R1)</t>
  </si>
  <si>
    <t>Application of cover spray:</t>
  </si>
  <si>
    <t>60 % Diluted Anionic stable-grade emulsion (indicate dilution in 50% emulsion/50% water)</t>
  </si>
  <si>
    <t>Precoating of aggregate using a frontend loader</t>
  </si>
  <si>
    <t>Product containing low flashpoint solvent (Colkate S precoating fluid)</t>
  </si>
  <si>
    <t>Trial sections for all seal types specified (Multiple stone seals, grade 1 aggregate with type S-R1 nonhomogeneous modified binder tack coat and type S-E1 homogenous modified binder penetration layer)</t>
  </si>
  <si>
    <t>C10.1.11</t>
  </si>
  <si>
    <t>C10.1.11.2</t>
  </si>
  <si>
    <t>C10.1.14</t>
  </si>
  <si>
    <t>C10.1.14.1</t>
  </si>
  <si>
    <t>C10.1.26</t>
  </si>
  <si>
    <t>PSC1.3.1.3</t>
  </si>
  <si>
    <t>C1.5</t>
  </si>
  <si>
    <t>C30</t>
  </si>
  <si>
    <t>C32</t>
  </si>
  <si>
    <t>C33</t>
  </si>
  <si>
    <t>C36</t>
  </si>
  <si>
    <t>C40</t>
  </si>
  <si>
    <t>C42</t>
  </si>
  <si>
    <t>C43</t>
  </si>
  <si>
    <t>C44</t>
  </si>
  <si>
    <t>C45</t>
  </si>
  <si>
    <t>C47</t>
  </si>
  <si>
    <t>C49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</si>
  <si>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</si>
  <si>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</si>
  <si>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</si>
  <si>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</si>
  <si>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</si>
  <si>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</si>
  <si>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</si>
  <si>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</si>
  <si>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</si>
  <si>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C61</t>
  </si>
  <si>
    <t>C62</t>
  </si>
  <si>
    <t>SCHEDULE A: ROADWORKS - SUMMARY (MAIN CONTRACTORS BOQ)</t>
  </si>
  <si>
    <t>Handling costs and profit in respect of item C2.1.1.4 above</t>
  </si>
  <si>
    <t>PSC2.1.1.3</t>
  </si>
  <si>
    <t>ZNB02271/00000/00/DUR/INF/24/T</t>
  </si>
  <si>
    <t>Add: Contingencies (10% of SUBTOTAL 2)</t>
  </si>
  <si>
    <t>Contract Price Adjustment - CPA (10% of SUBTOTAL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</si>
</sst>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&quot;R&quot;#,##0;\-&quot;R&quot;#,##0"/>
    <numFmt numFmtId="165" formatCode="_-&quot;R&quot;* #,##0.00_-;\-&quot;R&quot;* #,##0.00_-;_-&quot;R&quot;* &quot;-&quot;??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R&quot;\ #,##0.00"/>
    <numFmt numFmtId="170" formatCode="0.0%"/>
    <numFmt numFmtId="171" formatCode="[$R-1C09]\ #\ ###\ ##0.00;[Red][$R-1C09]\-#\ ###\ ##0.00"/>
    <numFmt numFmtId="172" formatCode="_-* #.##0.00_-;\-* #.##0.00_-;_-* &quot;-&quot;??_-;_-@_-"/>
    <numFmt numFmtId="173" formatCode="#,##0.0"/>
    <numFmt numFmtId="174" formatCode="_(* #,##0_);_(* \(#,##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  <font>
      <i/>
      <u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9" fontId="6" fillId="0" borderId="0" applyFont="0" applyFill="0" applyBorder="0" applyAlignment="0" applyProtection="0"/>
    <xf numFmtId="0" fontId="5" fillId="0" borderId="0"/>
    <xf numFmtId="0" fontId="10" fillId="0" borderId="9"/>
    <xf numFmtId="0" fontId="11" fillId="0" borderId="0"/>
    <xf numFmtId="171" fontId="6" fillId="0" borderId="10" applyFill="0" applyProtection="0"/>
    <xf numFmtId="0" fontId="6" fillId="0" borderId="0"/>
    <xf numFmtId="0" fontId="4" fillId="0" borderId="0"/>
    <xf numFmtId="16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4" fontId="11" fillId="0" borderId="0" applyProtection="0"/>
    <xf numFmtId="164" fontId="12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0" fontId="13" fillId="0" borderId="0"/>
    <xf numFmtId="167" fontId="6" fillId="0" borderId="0" applyFont="0" applyFill="0" applyBorder="0" applyAlignment="0" applyProtection="0"/>
    <xf numFmtId="0" fontId="2" fillId="0" borderId="0"/>
  </cellStyleXfs>
  <cellXfs count="375">
    <xf numFmtId="0" fontId="0" fillId="0" borderId="0" xfId="0"/>
    <xf numFmtId="0" fontId="6" fillId="0" borderId="0" xfId="17" applyAlignment="1">
      <alignment vertical="center"/>
    </xf>
    <xf numFmtId="0" fontId="7" fillId="0" borderId="0" xfId="17" applyFont="1" applyAlignment="1">
      <alignment horizontal="left" vertical="center"/>
    </xf>
    <xf numFmtId="0" fontId="6" fillId="0" borderId="0" xfId="17" applyAlignment="1">
      <alignment horizontal="left" vertical="center"/>
    </xf>
    <xf numFmtId="0" fontId="6" fillId="0" borderId="0" xfId="17" applyAlignment="1">
      <alignment horizontal="center" vertical="center"/>
    </xf>
    <xf numFmtId="0" fontId="6" fillId="0" borderId="0" xfId="17" applyAlignment="1">
      <alignment horizontal="right" vertical="center"/>
    </xf>
    <xf numFmtId="0" fontId="7" fillId="0" borderId="0" xfId="17" applyFont="1" applyAlignment="1">
      <alignment horizontal="right" vertical="center"/>
    </xf>
    <xf numFmtId="0" fontId="7" fillId="0" borderId="0" xfId="17" applyFont="1" applyAlignment="1">
      <alignment horizontal="left" vertical="center" wrapText="1"/>
    </xf>
    <xf numFmtId="49" fontId="7" fillId="0" borderId="0" xfId="17" applyNumberFormat="1" applyFont="1" applyAlignment="1">
      <alignment horizontal="left" vertical="center" wrapText="1"/>
    </xf>
    <xf numFmtId="0" fontId="7" fillId="0" borderId="0" xfId="17" applyFont="1" applyAlignment="1">
      <alignment horizontal="center" vertical="center"/>
    </xf>
    <xf numFmtId="49" fontId="7" fillId="0" borderId="11" xfId="17" applyNumberFormat="1" applyFont="1" applyBorder="1" applyAlignment="1">
      <alignment horizontal="center" vertical="center" wrapText="1"/>
    </xf>
    <xf numFmtId="0" fontId="7" fillId="0" borderId="11" xfId="17" applyFont="1" applyBorder="1" applyAlignment="1">
      <alignment horizontal="center" vertical="center" wrapText="1"/>
    </xf>
    <xf numFmtId="0" fontId="7" fillId="0" borderId="0" xfId="17" applyFont="1" applyAlignment="1">
      <alignment horizontal="center" vertical="center" wrapText="1"/>
    </xf>
    <xf numFmtId="49" fontId="6" fillId="0" borderId="1" xfId="17" applyNumberFormat="1" applyBorder="1" applyAlignment="1">
      <alignment horizontal="left" vertical="center" wrapText="1"/>
    </xf>
    <xf numFmtId="0" fontId="6" fillId="0" borderId="1" xfId="17" applyBorder="1" applyAlignment="1">
      <alignment horizontal="left" vertical="center" wrapText="1"/>
    </xf>
    <xf numFmtId="0" fontId="6" fillId="0" borderId="1" xfId="17" applyBorder="1" applyAlignment="1">
      <alignment horizontal="center" wrapText="1"/>
    </xf>
    <xf numFmtId="0" fontId="6" fillId="0" borderId="1" xfId="17" applyBorder="1" applyAlignment="1">
      <alignment wrapText="1"/>
    </xf>
    <xf numFmtId="169" fontId="6" fillId="0" borderId="1" xfId="3" applyNumberFormat="1" applyFont="1" applyBorder="1" applyAlignment="1">
      <alignment horizontal="right" wrapText="1"/>
    </xf>
    <xf numFmtId="169" fontId="6" fillId="0" borderId="0" xfId="3" applyNumberFormat="1" applyFont="1" applyBorder="1" applyAlignment="1">
      <alignment horizontal="right" wrapText="1"/>
    </xf>
    <xf numFmtId="49" fontId="7" fillId="0" borderId="1" xfId="17" applyNumberFormat="1" applyFont="1" applyBorder="1" applyAlignment="1">
      <alignment horizontal="left" vertical="center" wrapText="1"/>
    </xf>
    <xf numFmtId="0" fontId="7" fillId="0" borderId="1" xfId="17" applyFont="1" applyBorder="1" applyAlignment="1">
      <alignment horizontal="left" vertical="center" wrapText="1"/>
    </xf>
    <xf numFmtId="49" fontId="6" fillId="0" borderId="1" xfId="17" applyNumberFormat="1" applyBorder="1" applyAlignment="1">
      <alignment horizontal="center" vertical="center" wrapText="1"/>
    </xf>
    <xf numFmtId="0" fontId="6" fillId="0" borderId="1" xfId="17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68" fontId="6" fillId="0" borderId="1" xfId="1" applyFont="1" applyBorder="1" applyAlignment="1">
      <alignment horizontal="center" vertical="center" wrapText="1"/>
    </xf>
    <xf numFmtId="169" fontId="6" fillId="0" borderId="1" xfId="3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center" wrapText="1"/>
    </xf>
    <xf numFmtId="0" fontId="6" fillId="0" borderId="3" xfId="17" applyBorder="1" applyAlignment="1">
      <alignment horizontal="left" vertical="center"/>
    </xf>
    <xf numFmtId="0" fontId="6" fillId="0" borderId="3" xfId="17" applyBorder="1" applyAlignment="1">
      <alignment horizontal="left" vertical="center" wrapText="1"/>
    </xf>
    <xf numFmtId="170" fontId="6" fillId="0" borderId="1" xfId="17" applyNumberFormat="1" applyBorder="1" applyAlignment="1">
      <alignment wrapText="1"/>
    </xf>
    <xf numFmtId="0" fontId="7" fillId="0" borderId="0" xfId="17" applyFont="1" applyAlignment="1">
      <alignment vertical="center"/>
    </xf>
    <xf numFmtId="49" fontId="7" fillId="0" borderId="12" xfId="17" applyNumberFormat="1" applyFont="1" applyBorder="1" applyAlignment="1">
      <alignment vertical="center"/>
    </xf>
    <xf numFmtId="0" fontId="7" fillId="0" borderId="13" xfId="17" applyFont="1" applyBorder="1" applyAlignment="1">
      <alignment vertical="center"/>
    </xf>
    <xf numFmtId="49" fontId="7" fillId="0" borderId="13" xfId="17" applyNumberFormat="1" applyFont="1" applyBorder="1" applyAlignment="1">
      <alignment vertical="center"/>
    </xf>
    <xf numFmtId="49" fontId="7" fillId="0" borderId="13" xfId="17" applyNumberFormat="1" applyFont="1" applyBorder="1" applyAlignment="1">
      <alignment horizontal="center" vertical="center"/>
    </xf>
    <xf numFmtId="169" fontId="7" fillId="0" borderId="11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49" fontId="6" fillId="0" borderId="0" xfId="17" applyNumberFormat="1" applyAlignment="1">
      <alignment horizontal="left" vertical="center"/>
    </xf>
    <xf numFmtId="0" fontId="6" fillId="0" borderId="0" xfId="17"/>
    <xf numFmtId="0" fontId="6" fillId="0" borderId="1" xfId="17" applyBorder="1" applyAlignment="1">
      <alignment horizontal="center" vertical="center"/>
    </xf>
    <xf numFmtId="168" fontId="6" fillId="0" borderId="1" xfId="1" applyFont="1" applyBorder="1" applyAlignment="1">
      <alignment vertical="center" wrapText="1"/>
    </xf>
    <xf numFmtId="0" fontId="6" fillId="0" borderId="1" xfId="17" applyBorder="1" applyAlignment="1">
      <alignment horizontal="left" wrapText="1"/>
    </xf>
    <xf numFmtId="0" fontId="6" fillId="0" borderId="1" xfId="17" applyBorder="1" applyAlignment="1">
      <alignment vertical="center" wrapText="1"/>
    </xf>
    <xf numFmtId="169" fontId="6" fillId="0" borderId="0" xfId="3" applyNumberFormat="1" applyFont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70" fontId="6" fillId="0" borderId="1" xfId="7" applyNumberFormat="1" applyFont="1" applyBorder="1" applyAlignment="1">
      <alignment vertical="center" wrapText="1"/>
    </xf>
    <xf numFmtId="169" fontId="6" fillId="0" borderId="0" xfId="3" applyNumberFormat="1" applyFont="1" applyBorder="1" applyAlignment="1">
      <alignment vertical="center" wrapText="1"/>
    </xf>
    <xf numFmtId="0" fontId="6" fillId="0" borderId="1" xfId="17" applyBorder="1" applyAlignment="1">
      <alignment vertical="center"/>
    </xf>
    <xf numFmtId="49" fontId="7" fillId="0" borderId="1" xfId="17" applyNumberFormat="1" applyFont="1" applyBorder="1" applyAlignment="1">
      <alignment horizontal="center" vertical="center" wrapText="1"/>
    </xf>
    <xf numFmtId="168" fontId="6" fillId="0" borderId="1" xfId="1" applyFont="1" applyFill="1" applyBorder="1" applyAlignment="1">
      <alignment vertical="center" wrapText="1"/>
    </xf>
    <xf numFmtId="168" fontId="6" fillId="0" borderId="0" xfId="17" applyNumberFormat="1" applyAlignment="1">
      <alignment horizontal="right" vertical="center"/>
    </xf>
    <xf numFmtId="49" fontId="6" fillId="0" borderId="1" xfId="17" applyNumberFormat="1" applyBorder="1" applyAlignment="1">
      <alignment horizontal="right" vertical="center" wrapText="1"/>
    </xf>
    <xf numFmtId="0" fontId="7" fillId="0" borderId="1" xfId="17" applyFont="1" applyBorder="1" applyAlignment="1">
      <alignment horizontal="center" vertical="center" wrapText="1"/>
    </xf>
    <xf numFmtId="0" fontId="6" fillId="0" borderId="0" xfId="17" applyAlignment="1">
      <alignment vertical="center" wrapText="1"/>
    </xf>
    <xf numFmtId="0" fontId="6" fillId="0" borderId="0" xfId="17" applyAlignment="1">
      <alignment horizontal="left" vertical="center" wrapText="1"/>
    </xf>
    <xf numFmtId="49" fontId="6" fillId="0" borderId="0" xfId="17" applyNumberFormat="1" applyAlignment="1">
      <alignment horizontal="left" vertical="center" wrapText="1"/>
    </xf>
    <xf numFmtId="0" fontId="6" fillId="0" borderId="0" xfId="17" applyAlignment="1">
      <alignment horizontal="center" vertical="center" wrapText="1"/>
    </xf>
    <xf numFmtId="0" fontId="6" fillId="0" borderId="0" xfId="17" applyAlignment="1">
      <alignment horizontal="right" vertical="center" wrapText="1"/>
    </xf>
    <xf numFmtId="0" fontId="7" fillId="0" borderId="0" xfId="17" applyFont="1" applyAlignment="1">
      <alignment horizontal="right" vertical="center" wrapText="1"/>
    </xf>
    <xf numFmtId="0" fontId="6" fillId="0" borderId="0" xfId="17" applyAlignment="1">
      <alignment wrapText="1"/>
    </xf>
    <xf numFmtId="169" fontId="6" fillId="0" borderId="0" xfId="1" applyNumberFormat="1" applyFont="1" applyBorder="1" applyAlignment="1">
      <alignment horizontal="right" wrapText="1"/>
    </xf>
    <xf numFmtId="49" fontId="6" fillId="0" borderId="1" xfId="17" applyNumberFormat="1" applyBorder="1" applyAlignment="1">
      <alignment horizontal="right" vertical="top" wrapText="1"/>
    </xf>
    <xf numFmtId="169" fontId="6" fillId="0" borderId="0" xfId="3" applyNumberFormat="1" applyFont="1" applyBorder="1" applyAlignment="1">
      <alignment wrapText="1"/>
    </xf>
    <xf numFmtId="0" fontId="6" fillId="0" borderId="1" xfId="17" applyBorder="1" applyAlignment="1">
      <alignment horizontal="center"/>
    </xf>
    <xf numFmtId="0" fontId="6" fillId="0" borderId="1" xfId="17" applyBorder="1"/>
    <xf numFmtId="0" fontId="6" fillId="0" borderId="0" xfId="17" applyAlignment="1">
      <alignment horizontal="right"/>
    </xf>
    <xf numFmtId="168" fontId="6" fillId="0" borderId="1" xfId="1" applyFont="1" applyBorder="1" applyAlignment="1">
      <alignment wrapText="1"/>
    </xf>
    <xf numFmtId="49" fontId="7" fillId="0" borderId="1" xfId="17" applyNumberFormat="1" applyFont="1" applyBorder="1" applyAlignment="1">
      <alignment horizontal="right" vertical="center" wrapText="1"/>
    </xf>
    <xf numFmtId="49" fontId="7" fillId="0" borderId="11" xfId="17" applyNumberFormat="1" applyFont="1" applyBorder="1" applyAlignment="1">
      <alignment vertical="center" wrapText="1"/>
    </xf>
    <xf numFmtId="49" fontId="6" fillId="0" borderId="1" xfId="17" applyNumberFormat="1" applyBorder="1" applyAlignment="1">
      <alignment vertical="center" wrapText="1"/>
    </xf>
    <xf numFmtId="49" fontId="6" fillId="0" borderId="0" xfId="17" applyNumberFormat="1" applyAlignment="1">
      <alignment vertical="center"/>
    </xf>
    <xf numFmtId="0" fontId="6" fillId="0" borderId="4" xfId="17" applyBorder="1" applyAlignment="1">
      <alignment horizontal="left" vertical="center"/>
    </xf>
    <xf numFmtId="0" fontId="6" fillId="0" borderId="4" xfId="17" applyBorder="1" applyAlignment="1">
      <alignment horizontal="center" vertical="center"/>
    </xf>
    <xf numFmtId="0" fontId="6" fillId="0" borderId="4" xfId="17" applyBorder="1" applyAlignment="1">
      <alignment vertical="center"/>
    </xf>
    <xf numFmtId="49" fontId="7" fillId="0" borderId="11" xfId="17" applyNumberFormat="1" applyFont="1" applyBorder="1" applyAlignment="1">
      <alignment vertical="center"/>
    </xf>
    <xf numFmtId="0" fontId="7" fillId="0" borderId="0" xfId="17" applyFont="1"/>
    <xf numFmtId="0" fontId="6" fillId="0" borderId="15" xfId="17" applyBorder="1" applyAlignment="1">
      <alignment horizontal="center" wrapText="1"/>
    </xf>
    <xf numFmtId="0" fontId="6" fillId="0" borderId="1" xfId="17" applyBorder="1" applyAlignment="1">
      <alignment horizontal="right" vertical="center" wrapText="1"/>
    </xf>
    <xf numFmtId="49" fontId="7" fillId="0" borderId="12" xfId="17" applyNumberFormat="1" applyFont="1" applyBorder="1" applyAlignment="1">
      <alignment horizontal="right" vertical="center"/>
    </xf>
    <xf numFmtId="49" fontId="6" fillId="0" borderId="1" xfId="17" applyNumberFormat="1" applyBorder="1" applyAlignment="1">
      <alignment horizontal="right" wrapText="1"/>
    </xf>
    <xf numFmtId="0" fontId="7" fillId="0" borderId="15" xfId="17" applyFont="1" applyBorder="1" applyAlignment="1">
      <alignment horizontal="center" vertical="center" wrapText="1"/>
    </xf>
    <xf numFmtId="49" fontId="7" fillId="0" borderId="15" xfId="17" applyNumberFormat="1" applyFont="1" applyBorder="1" applyAlignment="1">
      <alignment horizontal="left" vertical="center" wrapText="1"/>
    </xf>
    <xf numFmtId="49" fontId="7" fillId="0" borderId="15" xfId="17" applyNumberFormat="1" applyFont="1" applyBorder="1" applyAlignment="1">
      <alignment horizontal="center" vertical="center" wrapText="1"/>
    </xf>
    <xf numFmtId="49" fontId="6" fillId="0" borderId="1" xfId="17" applyNumberFormat="1" applyBorder="1" applyAlignment="1">
      <alignment horizontal="center" vertical="center"/>
    </xf>
    <xf numFmtId="0" fontId="7" fillId="0" borderId="0" xfId="17" applyFont="1" applyAlignment="1">
      <alignment horizontal="left" vertical="top"/>
    </xf>
    <xf numFmtId="0" fontId="7" fillId="0" borderId="0" xfId="17" applyFont="1" applyAlignment="1">
      <alignment vertical="top"/>
    </xf>
    <xf numFmtId="0" fontId="6" fillId="0" borderId="4" xfId="17" applyBorder="1" applyAlignment="1">
      <alignment horizontal="right" vertical="center"/>
    </xf>
    <xf numFmtId="0" fontId="6" fillId="0" borderId="4" xfId="17" applyBorder="1" applyAlignment="1">
      <alignment horizontal="left" vertical="center" wrapText="1"/>
    </xf>
    <xf numFmtId="0" fontId="6" fillId="0" borderId="4" xfId="17" applyBorder="1" applyAlignment="1">
      <alignment horizontal="center" vertical="center" wrapText="1"/>
    </xf>
    <xf numFmtId="0" fontId="6" fillId="0" borderId="4" xfId="17" applyBorder="1" applyAlignment="1">
      <alignment vertical="center" wrapText="1"/>
    </xf>
    <xf numFmtId="0" fontId="6" fillId="0" borderId="4" xfId="17" applyBorder="1" applyAlignment="1">
      <alignment horizontal="right" vertical="center" wrapText="1"/>
    </xf>
    <xf numFmtId="0" fontId="6" fillId="0" borderId="0" xfId="0" applyFont="1"/>
    <xf numFmtId="0" fontId="7" fillId="0" borderId="15" xfId="17" applyFont="1" applyBorder="1" applyAlignment="1">
      <alignment horizontal="left" vertical="center" wrapText="1"/>
    </xf>
    <xf numFmtId="0" fontId="6" fillId="0" borderId="15" xfId="17" applyBorder="1" applyAlignment="1">
      <alignment horizontal="center" vertical="center" wrapText="1"/>
    </xf>
    <xf numFmtId="168" fontId="6" fillId="0" borderId="15" xfId="1" applyFont="1" applyBorder="1" applyAlignment="1">
      <alignment vertical="center" wrapText="1"/>
    </xf>
    <xf numFmtId="44" fontId="0" fillId="0" borderId="0" xfId="3" applyNumberFormat="1" applyFont="1" applyAlignment="1">
      <alignment vertical="center" wrapText="1"/>
    </xf>
    <xf numFmtId="0" fontId="6" fillId="0" borderId="0" xfId="17" applyAlignment="1">
      <alignment horizontal="left" vertical="center" wrapText="1" indent="1"/>
    </xf>
    <xf numFmtId="0" fontId="6" fillId="0" borderId="17" xfId="17" applyBorder="1" applyAlignment="1">
      <alignment horizontal="left" vertical="center"/>
    </xf>
    <xf numFmtId="0" fontId="6" fillId="0" borderId="17" xfId="17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top"/>
    </xf>
    <xf numFmtId="49" fontId="6" fillId="2" borderId="0" xfId="0" applyNumberFormat="1" applyFont="1" applyFill="1" applyAlignment="1">
      <alignment horizontal="left" vertical="top" wrapText="1"/>
    </xf>
    <xf numFmtId="49" fontId="7" fillId="0" borderId="11" xfId="17" applyNumberFormat="1" applyFont="1" applyBorder="1" applyAlignment="1">
      <alignment horizontal="right" vertical="center"/>
    </xf>
    <xf numFmtId="0" fontId="6" fillId="0" borderId="6" xfId="17" applyBorder="1" applyAlignment="1">
      <alignment horizontal="left" vertical="center" wrapText="1"/>
    </xf>
    <xf numFmtId="49" fontId="6" fillId="0" borderId="15" xfId="17" applyNumberFormat="1" applyBorder="1" applyAlignment="1">
      <alignment horizontal="right" vertical="center"/>
    </xf>
    <xf numFmtId="49" fontId="6" fillId="0" borderId="1" xfId="17" applyNumberFormat="1" applyBorder="1" applyAlignment="1">
      <alignment horizontal="right" vertical="center"/>
    </xf>
    <xf numFmtId="0" fontId="6" fillId="0" borderId="1" xfId="17" applyBorder="1" applyAlignment="1">
      <alignment horizontal="right"/>
    </xf>
    <xf numFmtId="49" fontId="7" fillId="0" borderId="1" xfId="17" applyNumberFormat="1" applyFont="1" applyBorder="1" applyAlignment="1">
      <alignment horizontal="right" vertical="center"/>
    </xf>
    <xf numFmtId="0" fontId="6" fillId="0" borderId="14" xfId="17" applyBorder="1" applyAlignment="1">
      <alignment vertical="center" wrapText="1"/>
    </xf>
    <xf numFmtId="0" fontId="6" fillId="0" borderId="14" xfId="17" applyBorder="1" applyAlignment="1">
      <alignment horizontal="center" vertical="center" wrapText="1"/>
    </xf>
    <xf numFmtId="0" fontId="7" fillId="0" borderId="1" xfId="17" applyFont="1" applyBorder="1" applyAlignment="1">
      <alignment horizontal="right"/>
    </xf>
    <xf numFmtId="49" fontId="7" fillId="0" borderId="15" xfId="17" applyNumberFormat="1" applyFont="1" applyBorder="1" applyAlignment="1">
      <alignment horizontal="right" vertical="center" wrapText="1"/>
    </xf>
    <xf numFmtId="0" fontId="7" fillId="0" borderId="17" xfId="17" applyFont="1" applyBorder="1" applyAlignment="1">
      <alignment horizontal="center" vertical="center" wrapText="1"/>
    </xf>
    <xf numFmtId="0" fontId="6" fillId="0" borderId="2" xfId="17" applyBorder="1" applyAlignment="1">
      <alignment horizontal="left" vertical="center" wrapText="1"/>
    </xf>
    <xf numFmtId="0" fontId="17" fillId="0" borderId="1" xfId="17" applyFont="1" applyBorder="1" applyAlignment="1">
      <alignment horizontal="right"/>
    </xf>
    <xf numFmtId="0" fontId="7" fillId="0" borderId="0" xfId="17" applyFont="1" applyAlignment="1">
      <alignment horizontal="center" vertical="top"/>
    </xf>
    <xf numFmtId="49" fontId="6" fillId="0" borderId="0" xfId="17" applyNumberFormat="1" applyAlignment="1">
      <alignment horizontal="center" vertical="center"/>
    </xf>
    <xf numFmtId="49" fontId="6" fillId="0" borderId="1" xfId="17" applyNumberFormat="1" applyBorder="1" applyAlignment="1">
      <alignment horizontal="right" vertical="top"/>
    </xf>
    <xf numFmtId="3" fontId="6" fillId="0" borderId="17" xfId="1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3" borderId="0" xfId="17" applyFill="1" applyAlignment="1">
      <alignment vertical="center"/>
    </xf>
    <xf numFmtId="0" fontId="7" fillId="3" borderId="0" xfId="17" applyFont="1" applyFill="1" applyAlignment="1">
      <alignment vertical="center"/>
    </xf>
    <xf numFmtId="168" fontId="6" fillId="0" borderId="1" xfId="17" applyNumberFormat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horizontal="right" wrapText="1"/>
    </xf>
    <xf numFmtId="169" fontId="6" fillId="0" borderId="0" xfId="3" applyNumberFormat="1" applyFont="1" applyFill="1" applyBorder="1" applyAlignment="1">
      <alignment horizontal="right" vertical="center" wrapText="1"/>
    </xf>
    <xf numFmtId="0" fontId="6" fillId="3" borderId="0" xfId="17" applyFill="1"/>
    <xf numFmtId="3" fontId="6" fillId="0" borderId="1" xfId="1" applyNumberFormat="1" applyFont="1" applyFill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horizontal="right" vertical="center" wrapText="1"/>
    </xf>
    <xf numFmtId="169" fontId="7" fillId="0" borderId="11" xfId="1" applyNumberFormat="1" applyFont="1" applyFill="1" applyBorder="1" applyAlignment="1">
      <alignment horizontal="right" vertical="center" wrapText="1"/>
    </xf>
    <xf numFmtId="169" fontId="7" fillId="0" borderId="0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center" wrapText="1"/>
    </xf>
    <xf numFmtId="170" fontId="6" fillId="0" borderId="1" xfId="7" applyNumberFormat="1" applyFont="1" applyFill="1" applyBorder="1" applyAlignment="1">
      <alignment vertical="center" wrapText="1"/>
    </xf>
    <xf numFmtId="0" fontId="16" fillId="0" borderId="1" xfId="17" applyFont="1" applyBorder="1" applyAlignment="1">
      <alignment horizontal="center" vertical="center" wrapText="1"/>
    </xf>
    <xf numFmtId="0" fontId="7" fillId="0" borderId="3" xfId="17" applyFont="1" applyBorder="1" applyAlignment="1">
      <alignment horizontal="left" vertical="center" wrapText="1"/>
    </xf>
    <xf numFmtId="169" fontId="6" fillId="0" borderId="0" xfId="3" applyNumberFormat="1" applyFont="1" applyFill="1" applyBorder="1" applyAlignment="1">
      <alignment horizontal="right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3" applyNumberFormat="1" applyFont="1" applyFill="1" applyBorder="1" applyAlignment="1">
      <alignment vertical="center" wrapText="1"/>
    </xf>
    <xf numFmtId="0" fontId="6" fillId="0" borderId="1" xfId="7" applyNumberFormat="1" applyFont="1" applyBorder="1" applyAlignment="1">
      <alignment vertical="center" wrapText="1"/>
    </xf>
    <xf numFmtId="0" fontId="7" fillId="0" borderId="2" xfId="17" applyFont="1" applyBorder="1" applyAlignment="1">
      <alignment horizontal="left" vertical="center" wrapText="1"/>
    </xf>
    <xf numFmtId="169" fontId="6" fillId="0" borderId="11" xfId="3" applyNumberFormat="1" applyFont="1" applyBorder="1" applyAlignment="1">
      <alignment horizontal="right" wrapText="1"/>
    </xf>
    <xf numFmtId="0" fontId="7" fillId="0" borderId="17" xfId="17" applyFont="1" applyBorder="1" applyAlignment="1">
      <alignment horizontal="left" vertical="center" wrapText="1"/>
    </xf>
    <xf numFmtId="0" fontId="7" fillId="0" borderId="11" xfId="17" applyFont="1" applyBorder="1" applyAlignment="1">
      <alignment vertical="center"/>
    </xf>
    <xf numFmtId="0" fontId="7" fillId="0" borderId="12" xfId="17" applyFont="1" applyBorder="1" applyAlignment="1">
      <alignment vertical="center" wrapText="1"/>
    </xf>
    <xf numFmtId="0" fontId="7" fillId="0" borderId="13" xfId="17" applyFont="1" applyBorder="1" applyAlignment="1">
      <alignment vertical="center" wrapText="1"/>
    </xf>
    <xf numFmtId="49" fontId="7" fillId="0" borderId="1" xfId="17" applyNumberFormat="1" applyFont="1" applyBorder="1" applyAlignment="1">
      <alignment vertical="center"/>
    </xf>
    <xf numFmtId="49" fontId="7" fillId="0" borderId="0" xfId="17" applyNumberFormat="1" applyFont="1" applyAlignment="1">
      <alignment horizontal="center" vertical="center"/>
    </xf>
    <xf numFmtId="169" fontId="7" fillId="0" borderId="1" xfId="1" applyNumberFormat="1" applyFont="1" applyBorder="1" applyAlignment="1">
      <alignment horizontal="right" vertical="center" wrapText="1"/>
    </xf>
    <xf numFmtId="0" fontId="7" fillId="0" borderId="0" xfId="17" applyFont="1" applyAlignment="1">
      <alignment vertical="center" wrapText="1"/>
    </xf>
    <xf numFmtId="0" fontId="7" fillId="0" borderId="1" xfId="17" applyFont="1" applyBorder="1" applyAlignment="1">
      <alignment vertical="center" wrapText="1"/>
    </xf>
    <xf numFmtId="0" fontId="6" fillId="0" borderId="1" xfId="17" applyBorder="1" applyAlignment="1">
      <alignment horizontal="left" vertical="top" wrapText="1"/>
    </xf>
    <xf numFmtId="0" fontId="6" fillId="0" borderId="0" xfId="17" applyAlignment="1">
      <alignment horizontal="center" vertical="top"/>
    </xf>
    <xf numFmtId="0" fontId="7" fillId="0" borderId="1" xfId="17" applyFont="1" applyBorder="1" applyAlignment="1">
      <alignment vertical="center"/>
    </xf>
    <xf numFmtId="0" fontId="6" fillId="0" borderId="14" xfId="17" applyBorder="1" applyAlignment="1">
      <alignment horizontal="left" vertical="center" wrapText="1"/>
    </xf>
    <xf numFmtId="49" fontId="7" fillId="0" borderId="15" xfId="17" applyNumberFormat="1" applyFont="1" applyBorder="1" applyAlignment="1">
      <alignment vertical="center"/>
    </xf>
    <xf numFmtId="49" fontId="6" fillId="0" borderId="14" xfId="17" applyNumberFormat="1" applyBorder="1" applyAlignment="1">
      <alignment horizontal="right" vertical="center" wrapText="1"/>
    </xf>
    <xf numFmtId="2" fontId="6" fillId="0" borderId="1" xfId="7" applyNumberFormat="1" applyFont="1" applyBorder="1" applyAlignment="1">
      <alignment vertical="center" wrapText="1"/>
    </xf>
    <xf numFmtId="2" fontId="6" fillId="0" borderId="1" xfId="17" applyNumberFormat="1" applyBorder="1" applyAlignment="1">
      <alignment wrapText="1"/>
    </xf>
    <xf numFmtId="2" fontId="6" fillId="0" borderId="1" xfId="1" applyNumberFormat="1" applyFont="1" applyBorder="1" applyAlignment="1">
      <alignment vertical="center" wrapText="1"/>
    </xf>
    <xf numFmtId="2" fontId="6" fillId="0" borderId="1" xfId="17" applyNumberFormat="1" applyBorder="1" applyAlignment="1">
      <alignment vertical="center" wrapText="1"/>
    </xf>
    <xf numFmtId="49" fontId="7" fillId="0" borderId="14" xfId="17" applyNumberFormat="1" applyFont="1" applyBorder="1" applyAlignment="1">
      <alignment vertical="center"/>
    </xf>
    <xf numFmtId="0" fontId="6" fillId="0" borderId="2" xfId="17" applyBorder="1" applyAlignment="1">
      <alignment horizontal="center" vertical="center" wrapText="1"/>
    </xf>
    <xf numFmtId="168" fontId="6" fillId="0" borderId="17" xfId="1" applyFont="1" applyBorder="1" applyAlignment="1">
      <alignment vertical="center" wrapText="1"/>
    </xf>
    <xf numFmtId="0" fontId="6" fillId="0" borderId="17" xfId="17" applyBorder="1" applyAlignment="1">
      <alignment horizontal="center" vertical="center" wrapText="1"/>
    </xf>
    <xf numFmtId="0" fontId="6" fillId="0" borderId="17" xfId="17" applyBorder="1" applyAlignment="1">
      <alignment horizontal="center" vertical="center"/>
    </xf>
    <xf numFmtId="0" fontId="7" fillId="0" borderId="1" xfId="17" applyFont="1" applyBorder="1" applyAlignment="1">
      <alignment horizontal="right" vertical="center" wrapText="1"/>
    </xf>
    <xf numFmtId="49" fontId="7" fillId="0" borderId="12" xfId="17" applyNumberFormat="1" applyFont="1" applyBorder="1" applyAlignment="1">
      <alignment horizontal="left" vertical="center"/>
    </xf>
    <xf numFmtId="2" fontId="6" fillId="0" borderId="0" xfId="17" applyNumberFormat="1" applyAlignment="1">
      <alignment vertical="center"/>
    </xf>
    <xf numFmtId="2" fontId="6" fillId="0" borderId="4" xfId="17" applyNumberFormat="1" applyBorder="1" applyAlignment="1">
      <alignment vertical="center"/>
    </xf>
    <xf numFmtId="2" fontId="7" fillId="0" borderId="11" xfId="17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7" fillId="0" borderId="13" xfId="17" applyNumberFormat="1" applyFont="1" applyBorder="1" applyAlignment="1">
      <alignment vertical="center"/>
    </xf>
    <xf numFmtId="2" fontId="6" fillId="0" borderId="1" xfId="17" applyNumberFormat="1" applyBorder="1" applyAlignment="1">
      <alignment horizontal="center" vertical="center" wrapText="1"/>
    </xf>
    <xf numFmtId="9" fontId="6" fillId="0" borderId="1" xfId="7" applyFont="1" applyBorder="1" applyAlignment="1">
      <alignment vertical="center" wrapText="1"/>
    </xf>
    <xf numFmtId="173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17" xfId="17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3" fontId="6" fillId="0" borderId="1" xfId="17" applyNumberFormat="1" applyBorder="1" applyAlignment="1">
      <alignment horizontal="center" vertical="center" wrapText="1"/>
    </xf>
    <xf numFmtId="2" fontId="6" fillId="0" borderId="0" xfId="17" applyNumberFormat="1" applyAlignment="1">
      <alignment horizontal="center" vertical="center"/>
    </xf>
    <xf numFmtId="2" fontId="6" fillId="0" borderId="4" xfId="17" applyNumberFormat="1" applyBorder="1" applyAlignment="1">
      <alignment horizontal="center" vertical="center"/>
    </xf>
    <xf numFmtId="2" fontId="7" fillId="0" borderId="13" xfId="17" applyNumberFormat="1" applyFont="1" applyBorder="1" applyAlignment="1">
      <alignment horizontal="center" vertical="center"/>
    </xf>
    <xf numFmtId="2" fontId="6" fillId="0" borderId="1" xfId="7" applyNumberFormat="1" applyFont="1" applyBorder="1" applyAlignment="1">
      <alignment horizontal="center" vertical="center" wrapText="1"/>
    </xf>
    <xf numFmtId="2" fontId="6" fillId="0" borderId="1" xfId="17" applyNumberFormat="1" applyBorder="1" applyAlignment="1">
      <alignment horizontal="center" vertical="center"/>
    </xf>
    <xf numFmtId="2" fontId="7" fillId="0" borderId="1" xfId="17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1" xfId="7" applyNumberFormat="1" applyFont="1" applyFill="1" applyBorder="1" applyAlignment="1">
      <alignment horizontal="center" vertical="center" wrapText="1"/>
    </xf>
    <xf numFmtId="0" fontId="7" fillId="0" borderId="12" xfId="17" applyFont="1" applyBorder="1" applyAlignment="1">
      <alignment horizontal="center" vertical="center" wrapText="1"/>
    </xf>
    <xf numFmtId="0" fontId="7" fillId="0" borderId="13" xfId="17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0" xfId="17" applyAlignment="1">
      <alignment horizontal="center"/>
    </xf>
    <xf numFmtId="0" fontId="6" fillId="0" borderId="4" xfId="17" applyBorder="1" applyAlignment="1">
      <alignment horizontal="center"/>
    </xf>
    <xf numFmtId="0" fontId="7" fillId="0" borderId="11" xfId="17" applyFont="1" applyBorder="1" applyAlignment="1">
      <alignment horizontal="center" wrapText="1"/>
    </xf>
    <xf numFmtId="0" fontId="6" fillId="0" borderId="1" xfId="1" applyNumberFormat="1" applyFont="1" applyBorder="1" applyAlignment="1">
      <alignment horizontal="center" wrapText="1"/>
    </xf>
    <xf numFmtId="0" fontId="6" fillId="0" borderId="1" xfId="7" applyNumberFormat="1" applyFont="1" applyBorder="1" applyAlignment="1">
      <alignment horizontal="center" wrapText="1"/>
    </xf>
    <xf numFmtId="10" fontId="6" fillId="0" borderId="1" xfId="17" applyNumberFormat="1" applyBorder="1" applyAlignment="1">
      <alignment horizontal="center"/>
    </xf>
    <xf numFmtId="0" fontId="6" fillId="0" borderId="1" xfId="1" applyNumberFormat="1" applyFont="1" applyFill="1" applyBorder="1" applyAlignment="1">
      <alignment horizontal="center" wrapText="1"/>
    </xf>
    <xf numFmtId="0" fontId="7" fillId="0" borderId="13" xfId="17" applyFont="1" applyBorder="1" applyAlignment="1">
      <alignment horizontal="center"/>
    </xf>
    <xf numFmtId="168" fontId="6" fillId="0" borderId="1" xfId="1" applyFont="1" applyFill="1" applyBorder="1" applyAlignment="1">
      <alignment horizontal="center" vertical="center" wrapText="1"/>
    </xf>
    <xf numFmtId="49" fontId="6" fillId="0" borderId="15" xfId="17" applyNumberFormat="1" applyBorder="1" applyAlignment="1">
      <alignment horizontal="right" vertical="center" wrapText="1"/>
    </xf>
    <xf numFmtId="0" fontId="6" fillId="0" borderId="1" xfId="17" applyBorder="1" applyAlignment="1">
      <alignment horizontal="right" vertical="center"/>
    </xf>
    <xf numFmtId="0" fontId="6" fillId="0" borderId="1" xfId="7" applyNumberFormat="1" applyFont="1" applyFill="1" applyBorder="1" applyAlignment="1">
      <alignment horizontal="center" vertical="center" wrapText="1"/>
    </xf>
    <xf numFmtId="10" fontId="6" fillId="0" borderId="1" xfId="17" applyNumberFormat="1" applyBorder="1" applyAlignment="1">
      <alignment horizontal="center" vertical="center" wrapText="1"/>
    </xf>
    <xf numFmtId="0" fontId="6" fillId="0" borderId="15" xfId="17" applyBorder="1" applyAlignment="1">
      <alignment horizontal="left" vertical="center" wrapText="1"/>
    </xf>
    <xf numFmtId="0" fontId="6" fillId="0" borderId="1" xfId="17" applyBorder="1" applyAlignment="1">
      <alignment horizontal="left" vertical="center"/>
    </xf>
    <xf numFmtId="9" fontId="6" fillId="0" borderId="1" xfId="1" applyNumberFormat="1" applyFont="1" applyBorder="1" applyAlignment="1">
      <alignment horizontal="center" vertical="center" wrapText="1"/>
    </xf>
    <xf numFmtId="170" fontId="6" fillId="0" borderId="1" xfId="17" applyNumberFormat="1" applyBorder="1" applyAlignment="1">
      <alignment horizontal="center" vertical="center" wrapText="1"/>
    </xf>
    <xf numFmtId="169" fontId="6" fillId="0" borderId="1" xfId="3" applyNumberFormat="1" applyFont="1" applyBorder="1" applyAlignment="1">
      <alignment horizontal="center" vertical="center" wrapText="1"/>
    </xf>
    <xf numFmtId="169" fontId="7" fillId="0" borderId="11" xfId="1" applyNumberFormat="1" applyFont="1" applyBorder="1" applyAlignment="1">
      <alignment horizontal="center" vertical="center" wrapText="1"/>
    </xf>
    <xf numFmtId="169" fontId="6" fillId="0" borderId="1" xfId="3" applyNumberFormat="1" applyFont="1" applyFill="1" applyBorder="1" applyAlignment="1">
      <alignment horizontal="center" vertical="center" wrapText="1"/>
    </xf>
    <xf numFmtId="49" fontId="18" fillId="0" borderId="1" xfId="17" applyNumberFormat="1" applyFont="1" applyBorder="1" applyAlignment="1">
      <alignment horizontal="right" vertical="center" wrapText="1"/>
    </xf>
    <xf numFmtId="0" fontId="18" fillId="0" borderId="1" xfId="17" applyFont="1" applyBorder="1" applyAlignment="1">
      <alignment horizontal="left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169" fontId="18" fillId="0" borderId="1" xfId="3" applyNumberFormat="1" applyFont="1" applyFill="1" applyBorder="1" applyAlignment="1">
      <alignment horizontal="right" wrapText="1"/>
    </xf>
    <xf numFmtId="169" fontId="18" fillId="0" borderId="0" xfId="1" applyNumberFormat="1" applyFont="1" applyFill="1" applyBorder="1" applyAlignment="1">
      <alignment horizontal="right" vertical="center" wrapText="1"/>
    </xf>
    <xf numFmtId="0" fontId="18" fillId="0" borderId="0" xfId="17" applyFont="1" applyAlignment="1">
      <alignment vertical="center"/>
    </xf>
    <xf numFmtId="0" fontId="6" fillId="0" borderId="1" xfId="7" applyNumberFormat="1" applyFont="1" applyBorder="1" applyAlignment="1">
      <alignment horizontal="center" vertical="center" wrapText="1"/>
    </xf>
    <xf numFmtId="169" fontId="6" fillId="0" borderId="1" xfId="3" applyNumberFormat="1" applyFont="1" applyBorder="1" applyAlignment="1">
      <alignment horizontal="center" wrapText="1"/>
    </xf>
    <xf numFmtId="2" fontId="6" fillId="0" borderId="1" xfId="7" applyNumberFormat="1" applyFont="1" applyBorder="1" applyAlignment="1">
      <alignment wrapText="1"/>
    </xf>
    <xf numFmtId="169" fontId="6" fillId="0" borderId="1" xfId="17" applyNumberFormat="1" applyBorder="1" applyAlignment="1">
      <alignment horizontal="center" vertical="center" wrapText="1"/>
    </xf>
    <xf numFmtId="9" fontId="6" fillId="0" borderId="1" xfId="1" applyNumberFormat="1" applyFont="1" applyBorder="1" applyAlignment="1">
      <alignment vertical="center" wrapText="1"/>
    </xf>
    <xf numFmtId="170" fontId="6" fillId="0" borderId="1" xfId="17" applyNumberFormat="1" applyBorder="1" applyAlignment="1">
      <alignment horizontal="center" wrapText="1"/>
    </xf>
    <xf numFmtId="0" fontId="7" fillId="0" borderId="0" xfId="17" applyFont="1" applyAlignment="1">
      <alignment horizontal="center" vertical="top" wrapText="1"/>
    </xf>
    <xf numFmtId="169" fontId="6" fillId="0" borderId="0" xfId="1" applyNumberFormat="1" applyFont="1" applyFill="1" applyBorder="1" applyAlignment="1">
      <alignment horizontal="right" wrapText="1"/>
    </xf>
    <xf numFmtId="0" fontId="6" fillId="0" borderId="1" xfId="7" applyNumberFormat="1" applyFont="1" applyFill="1" applyBorder="1" applyAlignment="1">
      <alignment horizontal="center" wrapText="1"/>
    </xf>
    <xf numFmtId="9" fontId="6" fillId="0" borderId="1" xfId="17" applyNumberFormat="1" applyBorder="1" applyAlignment="1">
      <alignment horizontal="center" wrapText="1"/>
    </xf>
    <xf numFmtId="170" fontId="6" fillId="0" borderId="1" xfId="7" applyNumberFormat="1" applyFont="1" applyBorder="1" applyAlignment="1">
      <alignment horizontal="center" vertical="center" wrapText="1"/>
    </xf>
    <xf numFmtId="0" fontId="7" fillId="0" borderId="18" xfId="17" applyFont="1" applyBorder="1" applyAlignment="1">
      <alignment horizontal="center" vertical="center" wrapText="1"/>
    </xf>
    <xf numFmtId="49" fontId="7" fillId="0" borderId="18" xfId="17" applyNumberFormat="1" applyFont="1" applyBorder="1" applyAlignment="1">
      <alignment vertical="center"/>
    </xf>
    <xf numFmtId="49" fontId="7" fillId="0" borderId="17" xfId="17" applyNumberFormat="1" applyFont="1" applyBorder="1" applyAlignment="1">
      <alignment vertical="center"/>
    </xf>
    <xf numFmtId="0" fontId="7" fillId="0" borderId="17" xfId="17" applyFont="1" applyBorder="1" applyAlignment="1">
      <alignment vertical="center" wrapText="1"/>
    </xf>
    <xf numFmtId="0" fontId="6" fillId="0" borderId="17" xfId="17" applyBorder="1" applyAlignment="1">
      <alignment horizontal="center" wrapText="1"/>
    </xf>
    <xf numFmtId="0" fontId="7" fillId="0" borderId="8" xfId="17" applyFont="1" applyBorder="1" applyAlignment="1">
      <alignment vertical="center"/>
    </xf>
    <xf numFmtId="0" fontId="7" fillId="0" borderId="2" xfId="17" applyFont="1" applyBorder="1" applyAlignment="1">
      <alignment vertical="center" wrapText="1"/>
    </xf>
    <xf numFmtId="0" fontId="6" fillId="0" borderId="2" xfId="17" applyBorder="1" applyAlignment="1">
      <alignment horizontal="left" vertical="top" wrapText="1"/>
    </xf>
    <xf numFmtId="0" fontId="6" fillId="0" borderId="2" xfId="17" applyBorder="1" applyAlignment="1">
      <alignment horizontal="left" wrapText="1"/>
    </xf>
    <xf numFmtId="0" fontId="7" fillId="0" borderId="12" xfId="17" applyFont="1" applyBorder="1" applyAlignment="1">
      <alignment vertical="center"/>
    </xf>
    <xf numFmtId="49" fontId="6" fillId="0" borderId="1" xfId="17" applyNumberFormat="1" applyBorder="1" applyAlignment="1">
      <alignment horizontal="left" vertical="center"/>
    </xf>
    <xf numFmtId="0" fontId="6" fillId="0" borderId="14" xfId="17" applyBorder="1"/>
    <xf numFmtId="0" fontId="7" fillId="0" borderId="8" xfId="17" applyFont="1" applyBorder="1" applyAlignment="1">
      <alignment horizontal="center" vertical="center" wrapText="1"/>
    </xf>
    <xf numFmtId="0" fontId="7" fillId="0" borderId="1" xfId="17" applyFont="1" applyBorder="1"/>
    <xf numFmtId="0" fontId="6" fillId="0" borderId="1" xfId="1" applyNumberFormat="1" applyFont="1" applyBorder="1" applyAlignment="1">
      <alignment vertical="center" wrapText="1"/>
    </xf>
    <xf numFmtId="1" fontId="6" fillId="0" borderId="1" xfId="17" applyNumberForma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2" fontId="7" fillId="0" borderId="1" xfId="7" applyNumberFormat="1" applyFont="1" applyFill="1" applyBorder="1" applyAlignment="1">
      <alignment vertical="center" wrapText="1"/>
    </xf>
    <xf numFmtId="173" fontId="6" fillId="0" borderId="1" xfId="1" applyNumberFormat="1" applyFont="1" applyFill="1" applyBorder="1" applyAlignment="1">
      <alignment horizontal="center" vertical="center" wrapText="1"/>
    </xf>
    <xf numFmtId="2" fontId="6" fillId="0" borderId="1" xfId="17" applyNumberFormat="1" applyBorder="1" applyAlignment="1">
      <alignment vertical="center"/>
    </xf>
    <xf numFmtId="2" fontId="6" fillId="0" borderId="1" xfId="1" applyNumberFormat="1" applyFont="1" applyFill="1" applyBorder="1" applyAlignment="1">
      <alignment vertical="center" wrapText="1"/>
    </xf>
    <xf numFmtId="169" fontId="6" fillId="0" borderId="0" xfId="3" applyNumberFormat="1" applyFont="1" applyFill="1" applyBorder="1" applyAlignment="1">
      <alignment wrapText="1"/>
    </xf>
    <xf numFmtId="0" fontId="6" fillId="0" borderId="1" xfId="17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0" xfId="17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17" applyBorder="1" applyAlignment="1">
      <alignment horizontal="center" wrapText="1"/>
    </xf>
    <xf numFmtId="0" fontId="18" fillId="0" borderId="2" xfId="17" applyFont="1" applyBorder="1" applyAlignment="1">
      <alignment horizontal="center" vertical="center" wrapText="1"/>
    </xf>
    <xf numFmtId="0" fontId="6" fillId="0" borderId="17" xfId="17" applyBorder="1" applyAlignment="1">
      <alignment wrapText="1"/>
    </xf>
    <xf numFmtId="0" fontId="6" fillId="0" borderId="17" xfId="17" applyBorder="1" applyAlignment="1">
      <alignment vertical="center" wrapText="1"/>
    </xf>
    <xf numFmtId="168" fontId="18" fillId="0" borderId="17" xfId="1" applyFont="1" applyFill="1" applyBorder="1" applyAlignment="1">
      <alignment horizontal="center" vertical="center" wrapText="1"/>
    </xf>
    <xf numFmtId="168" fontId="6" fillId="0" borderId="17" xfId="1" applyFont="1" applyBorder="1" applyAlignment="1">
      <alignment horizontal="center" vertical="center" wrapText="1"/>
    </xf>
    <xf numFmtId="0" fontId="6" fillId="0" borderId="17" xfId="17" applyBorder="1" applyAlignment="1">
      <alignment vertical="center"/>
    </xf>
    <xf numFmtId="170" fontId="6" fillId="0" borderId="17" xfId="17" applyNumberFormat="1" applyBorder="1" applyAlignment="1">
      <alignment wrapText="1"/>
    </xf>
    <xf numFmtId="170" fontId="6" fillId="0" borderId="17" xfId="17" applyNumberFormat="1" applyBorder="1" applyAlignment="1">
      <alignment vertical="center" wrapText="1"/>
    </xf>
    <xf numFmtId="0" fontId="6" fillId="0" borderId="2" xfId="17" applyBorder="1" applyAlignment="1">
      <alignment horizontal="center"/>
    </xf>
    <xf numFmtId="168" fontId="6" fillId="0" borderId="17" xfId="1" applyFont="1" applyBorder="1" applyAlignment="1">
      <alignment wrapText="1"/>
    </xf>
    <xf numFmtId="0" fontId="6" fillId="0" borderId="17" xfId="7" applyNumberFormat="1" applyFont="1" applyBorder="1" applyAlignment="1">
      <alignment wrapText="1"/>
    </xf>
    <xf numFmtId="0" fontId="6" fillId="0" borderId="0" xfId="17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49" fontId="6" fillId="0" borderId="2" xfId="17" applyNumberFormat="1" applyBorder="1" applyAlignment="1">
      <alignment horizontal="right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4" fontId="6" fillId="0" borderId="17" xfId="1" applyNumberFormat="1" applyFont="1" applyBorder="1" applyAlignment="1">
      <alignment horizontal="center" vertical="center" wrapText="1"/>
    </xf>
    <xf numFmtId="1" fontId="6" fillId="0" borderId="17" xfId="17" applyNumberFormat="1" applyBorder="1" applyAlignment="1">
      <alignment vertical="center"/>
    </xf>
    <xf numFmtId="169" fontId="7" fillId="0" borderId="5" xfId="1" applyNumberFormat="1" applyFont="1" applyBorder="1" applyAlignment="1">
      <alignment vertical="center" wrapText="1"/>
    </xf>
    <xf numFmtId="169" fontId="7" fillId="0" borderId="16" xfId="1" applyNumberFormat="1" applyFont="1" applyBorder="1" applyAlignment="1">
      <alignment vertical="center" wrapText="1"/>
    </xf>
    <xf numFmtId="170" fontId="6" fillId="0" borderId="1" xfId="7" applyNumberFormat="1" applyFont="1" applyFill="1" applyBorder="1" applyAlignment="1">
      <alignment horizontal="center" vertical="center" wrapText="1"/>
    </xf>
    <xf numFmtId="169" fontId="6" fillId="0" borderId="1" xfId="17" applyNumberFormat="1" applyBorder="1" applyAlignment="1">
      <alignment vertical="center" wrapText="1"/>
    </xf>
    <xf numFmtId="49" fontId="7" fillId="0" borderId="11" xfId="17" applyNumberFormat="1" applyFont="1" applyBorder="1" applyAlignment="1">
      <alignment horizontal="center" vertical="center"/>
    </xf>
    <xf numFmtId="2" fontId="7" fillId="0" borderId="1" xfId="17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 wrapText="1"/>
    </xf>
    <xf numFmtId="168" fontId="6" fillId="0" borderId="0" xfId="1" applyFont="1" applyBorder="1" applyAlignment="1">
      <alignment horizontal="center" vertical="center" wrapText="1"/>
    </xf>
    <xf numFmtId="0" fontId="7" fillId="0" borderId="18" xfId="17" applyFont="1" applyBorder="1" applyAlignment="1">
      <alignment horizontal="center" vertical="center"/>
    </xf>
    <xf numFmtId="49" fontId="7" fillId="0" borderId="1" xfId="17" applyNumberFormat="1" applyFont="1" applyBorder="1" applyAlignment="1">
      <alignment horizontal="center" vertical="center"/>
    </xf>
    <xf numFmtId="169" fontId="6" fillId="0" borderId="17" xfId="17" applyNumberFormat="1" applyBorder="1" applyAlignment="1">
      <alignment horizontal="center" vertical="center" wrapText="1"/>
    </xf>
    <xf numFmtId="169" fontId="6" fillId="0" borderId="1" xfId="17" applyNumberFormat="1" applyBorder="1" applyAlignment="1">
      <alignment horizontal="center" vertical="center"/>
    </xf>
    <xf numFmtId="169" fontId="6" fillId="0" borderId="1" xfId="1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/>
    </xf>
    <xf numFmtId="169" fontId="6" fillId="0" borderId="1" xfId="1" applyNumberFormat="1" applyFont="1" applyBorder="1" applyAlignment="1">
      <alignment horizontal="center" vertical="center" wrapText="1"/>
    </xf>
    <xf numFmtId="169" fontId="6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17" applyFont="1" applyAlignment="1">
      <alignment horizontal="right" vertical="top"/>
    </xf>
    <xf numFmtId="0" fontId="7" fillId="0" borderId="4" xfId="17" applyFont="1" applyBorder="1" applyAlignment="1">
      <alignment horizontal="right" vertical="top"/>
    </xf>
    <xf numFmtId="0" fontId="7" fillId="0" borderId="0" xfId="17" applyFont="1" applyAlignment="1">
      <alignment horizontal="left" vertical="top"/>
    </xf>
    <xf numFmtId="0" fontId="6" fillId="0" borderId="4" xfId="17" applyBorder="1" applyAlignment="1">
      <alignment horizontal="center" vertical="center"/>
    </xf>
    <xf numFmtId="0" fontId="7" fillId="0" borderId="2" xfId="17" applyFont="1" applyBorder="1" applyAlignment="1">
      <alignment horizontal="left" vertical="center" wrapText="1"/>
    </xf>
    <xf numFmtId="0" fontId="7" fillId="0" borderId="0" xfId="17" applyFont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6" xfId="17" applyFont="1" applyBorder="1" applyAlignment="1">
      <alignment horizontal="center" vertical="top" wrapText="1"/>
    </xf>
    <xf numFmtId="0" fontId="7" fillId="0" borderId="0" xfId="17" applyFont="1" applyAlignment="1">
      <alignment horizontal="center" vertical="top" wrapText="1"/>
    </xf>
    <xf numFmtId="0" fontId="7" fillId="0" borderId="4" xfId="17" applyFont="1" applyBorder="1" applyAlignment="1">
      <alignment horizontal="center" vertical="top" wrapText="1"/>
    </xf>
    <xf numFmtId="0" fontId="7" fillId="0" borderId="8" xfId="17" applyFont="1" applyBorder="1" applyAlignment="1">
      <alignment horizontal="left" vertical="center"/>
    </xf>
    <xf numFmtId="0" fontId="7" fillId="0" borderId="6" xfId="17" applyFont="1" applyBorder="1" applyAlignment="1">
      <alignment horizontal="left" vertical="center"/>
    </xf>
    <xf numFmtId="0" fontId="7" fillId="0" borderId="6" xfId="17" applyFont="1" applyBorder="1" applyAlignment="1">
      <alignment horizontal="left" vertical="top"/>
    </xf>
    <xf numFmtId="0" fontId="7" fillId="0" borderId="6" xfId="17" applyFont="1" applyBorder="1" applyAlignment="1">
      <alignment horizontal="right" vertical="top"/>
    </xf>
    <xf numFmtId="0" fontId="7" fillId="0" borderId="0" xfId="17" applyFont="1" applyAlignment="1">
      <alignment horizontal="right" vertical="center"/>
    </xf>
    <xf numFmtId="0" fontId="7" fillId="0" borderId="7" xfId="17" applyFont="1" applyBorder="1" applyAlignment="1">
      <alignment horizontal="center" vertical="center" wrapText="1"/>
    </xf>
    <xf numFmtId="0" fontId="7" fillId="0" borderId="17" xfId="17" applyFont="1" applyBorder="1" applyAlignment="1">
      <alignment horizontal="center" vertical="center" wrapText="1"/>
    </xf>
    <xf numFmtId="0" fontId="7" fillId="0" borderId="16" xfId="17" applyFont="1" applyBorder="1" applyAlignment="1">
      <alignment horizontal="center" vertical="center" wrapText="1"/>
    </xf>
    <xf numFmtId="0" fontId="7" fillId="0" borderId="7" xfId="17" applyFont="1" applyBorder="1" applyAlignment="1">
      <alignment horizontal="right" vertical="top" wrapText="1"/>
    </xf>
    <xf numFmtId="0" fontId="7" fillId="0" borderId="17" xfId="17" applyFont="1" applyBorder="1" applyAlignment="1">
      <alignment horizontal="right" vertical="top" wrapText="1"/>
    </xf>
    <xf numFmtId="0" fontId="7" fillId="0" borderId="16" xfId="17" applyFont="1" applyBorder="1" applyAlignment="1">
      <alignment horizontal="right" vertical="top" wrapText="1"/>
    </xf>
    <xf numFmtId="0" fontId="7" fillId="0" borderId="8" xfId="17" applyFont="1" applyBorder="1" applyAlignment="1">
      <alignment horizontal="left" vertical="center" wrapText="1"/>
    </xf>
    <xf numFmtId="0" fontId="7" fillId="0" borderId="6" xfId="17" applyFont="1" applyBorder="1" applyAlignment="1">
      <alignment horizontal="left" vertical="center" wrapText="1"/>
    </xf>
    <xf numFmtId="0" fontId="7" fillId="0" borderId="0" xfId="17" applyFont="1" applyAlignment="1">
      <alignment horizontal="right" vertical="center" wrapText="1"/>
    </xf>
    <xf numFmtId="0" fontId="7" fillId="0" borderId="0" xfId="17" applyFont="1" applyAlignment="1">
      <alignment horizontal="center" vertical="center" wrapText="1"/>
    </xf>
    <xf numFmtId="0" fontId="7" fillId="0" borderId="6" xfId="17" applyFont="1" applyBorder="1" applyAlignment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0" fontId="6" fillId="0" borderId="2" xfId="17" applyBorder="1" applyAlignment="1">
      <alignment horizontal="center" vertical="center" wrapText="1"/>
    </xf>
    <xf numFmtId="0" fontId="6" fillId="0" borderId="0" xfId="17" applyAlignment="1">
      <alignment horizontal="center" vertical="center" wrapText="1"/>
    </xf>
    <xf numFmtId="0" fontId="6" fillId="0" borderId="17" xfId="17" applyBorder="1" applyAlignment="1">
      <alignment horizontal="center" vertical="center" wrapText="1"/>
    </xf>
    <xf numFmtId="169" fontId="7" fillId="0" borderId="0" xfId="17" applyNumberFormat="1" applyFont="1" applyAlignment="1">
      <alignment horizontal="center" vertical="center" wrapText="1"/>
    </xf>
    <xf numFmtId="169" fontId="7" fillId="0" borderId="17" xfId="17" applyNumberFormat="1" applyFont="1" applyBorder="1" applyAlignment="1">
      <alignment horizontal="center" vertical="center" wrapText="1"/>
    </xf>
    <xf numFmtId="169" fontId="7" fillId="0" borderId="4" xfId="17" applyNumberFormat="1" applyFont="1" applyBorder="1" applyAlignment="1">
      <alignment horizontal="center" vertical="center" wrapText="1"/>
    </xf>
    <xf numFmtId="169" fontId="7" fillId="0" borderId="16" xfId="17" applyNumberFormat="1" applyFont="1" applyBorder="1" applyAlignment="1">
      <alignment horizontal="center" vertical="center" wrapText="1"/>
    </xf>
    <xf numFmtId="169" fontId="7" fillId="0" borderId="2" xfId="17" applyNumberFormat="1" applyFont="1" applyBorder="1" applyAlignment="1">
      <alignment horizontal="center" vertical="center" wrapText="1"/>
    </xf>
    <xf numFmtId="0" fontId="6" fillId="0" borderId="0" xfId="17" applyAlignment="1">
      <alignment horizontal="left" vertical="center" wrapText="1"/>
    </xf>
    <xf numFmtId="49" fontId="7" fillId="0" borderId="12" xfId="17" applyNumberFormat="1" applyFont="1" applyBorder="1" applyAlignment="1">
      <alignment horizontal="center" vertical="center"/>
    </xf>
    <xf numFmtId="49" fontId="7" fillId="0" borderId="13" xfId="17" applyNumberFormat="1" applyFont="1" applyBorder="1" applyAlignment="1">
      <alignment horizontal="center" vertical="center"/>
    </xf>
    <xf numFmtId="49" fontId="7" fillId="0" borderId="18" xfId="17" applyNumberFormat="1" applyFont="1" applyBorder="1" applyAlignment="1">
      <alignment horizontal="center" vertical="center"/>
    </xf>
    <xf numFmtId="0" fontId="7" fillId="0" borderId="13" xfId="17" applyFont="1" applyBorder="1" applyAlignment="1">
      <alignment horizontal="center" vertical="center" wrapText="1"/>
    </xf>
    <xf numFmtId="0" fontId="7" fillId="0" borderId="18" xfId="17" applyFont="1" applyBorder="1" applyAlignment="1">
      <alignment horizontal="center" vertical="center" wrapText="1"/>
    </xf>
    <xf numFmtId="169" fontId="7" fillId="0" borderId="6" xfId="17" applyNumberFormat="1" applyFont="1" applyBorder="1" applyAlignment="1">
      <alignment horizontal="center" vertical="center" wrapText="1"/>
    </xf>
    <xf numFmtId="169" fontId="7" fillId="0" borderId="7" xfId="17" applyNumberFormat="1" applyFont="1" applyBorder="1" applyAlignment="1">
      <alignment horizontal="center" vertical="center" wrapText="1"/>
    </xf>
    <xf numFmtId="0" fontId="7" fillId="0" borderId="17" xfId="17" applyFont="1" applyBorder="1" applyAlignment="1">
      <alignment horizontal="center" vertical="top"/>
    </xf>
    <xf numFmtId="0" fontId="7" fillId="0" borderId="16" xfId="17" applyFont="1" applyBorder="1" applyAlignment="1">
      <alignment horizontal="center" vertical="top"/>
    </xf>
    <xf numFmtId="0" fontId="7" fillId="0" borderId="12" xfId="17" applyFont="1" applyBorder="1" applyAlignment="1">
      <alignment horizontal="center" vertical="center" wrapText="1"/>
    </xf>
    <xf numFmtId="0" fontId="6" fillId="0" borderId="6" xfId="17" applyBorder="1" applyAlignment="1">
      <alignment horizontal="left" vertical="center" wrapText="1"/>
    </xf>
    <xf numFmtId="0" fontId="7" fillId="0" borderId="11" xfId="17" applyFont="1" applyBorder="1" applyAlignment="1">
      <alignment horizontal="left" vertical="center"/>
    </xf>
    <xf numFmtId="0" fontId="7" fillId="0" borderId="12" xfId="17" applyFont="1" applyBorder="1" applyAlignment="1">
      <alignment horizontal="left" vertical="center"/>
    </xf>
    <xf numFmtId="0" fontId="7" fillId="0" borderId="13" xfId="17" applyFont="1" applyBorder="1" applyAlignment="1">
      <alignment horizontal="left" vertical="center"/>
    </xf>
    <xf numFmtId="0" fontId="7" fillId="0" borderId="18" xfId="17" applyFont="1" applyBorder="1" applyAlignment="1">
      <alignment horizontal="left" vertical="center"/>
    </xf>
    <xf numFmtId="0" fontId="7" fillId="0" borderId="6" xfId="17" applyFont="1" applyBorder="1" applyAlignment="1">
      <alignment horizontal="center" vertical="top"/>
    </xf>
    <xf numFmtId="0" fontId="7" fillId="0" borderId="0" xfId="17" applyFont="1" applyAlignment="1">
      <alignment horizontal="center" vertical="top"/>
    </xf>
    <xf numFmtId="0" fontId="7" fillId="0" borderId="4" xfId="17" applyFont="1" applyBorder="1" applyAlignment="1">
      <alignment horizontal="center" vertical="top"/>
    </xf>
    <xf numFmtId="0" fontId="6" fillId="0" borderId="8" xfId="17" applyBorder="1" applyAlignment="1">
      <alignment horizontal="left" vertical="center" wrapText="1"/>
    </xf>
    <xf numFmtId="0" fontId="6" fillId="0" borderId="7" xfId="17" applyBorder="1" applyAlignment="1">
      <alignment horizontal="left" vertical="center" wrapText="1"/>
    </xf>
    <xf numFmtId="165" fontId="7" fillId="0" borderId="8" xfId="1" applyNumberFormat="1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center" vertical="center" wrapText="1"/>
    </xf>
    <xf numFmtId="0" fontId="6" fillId="0" borderId="2" xfId="17" applyBorder="1" applyAlignment="1">
      <alignment horizontal="left" vertical="center" wrapText="1"/>
    </xf>
    <xf numFmtId="0" fontId="6" fillId="0" borderId="17" xfId="17" applyBorder="1" applyAlignment="1">
      <alignment horizontal="left" vertical="center" wrapText="1"/>
    </xf>
    <xf numFmtId="0" fontId="7" fillId="0" borderId="12" xfId="17" applyFont="1" applyBorder="1" applyAlignment="1">
      <alignment horizontal="center" vertical="center"/>
    </xf>
    <xf numFmtId="0" fontId="7" fillId="0" borderId="13" xfId="17" applyFont="1" applyBorder="1" applyAlignment="1">
      <alignment horizontal="center" vertical="center"/>
    </xf>
    <xf numFmtId="0" fontId="7" fillId="0" borderId="18" xfId="17" applyFont="1" applyBorder="1" applyAlignment="1">
      <alignment horizontal="center" vertical="center"/>
    </xf>
    <xf numFmtId="169" fontId="7" fillId="0" borderId="12" xfId="1" applyNumberFormat="1" applyFont="1" applyBorder="1" applyAlignment="1">
      <alignment horizontal="right" vertical="center" wrapText="1"/>
    </xf>
    <xf numFmtId="169" fontId="7" fillId="0" borderId="18" xfId="1" applyNumberFormat="1" applyFont="1" applyBorder="1" applyAlignment="1">
      <alignment horizontal="right" vertical="center" wrapText="1"/>
    </xf>
    <xf numFmtId="0" fontId="6" fillId="0" borderId="5" xfId="17" applyBorder="1" applyAlignment="1">
      <alignment horizontal="left" vertical="center" wrapText="1"/>
    </xf>
    <xf numFmtId="0" fontId="6" fillId="0" borderId="4" xfId="17" applyBorder="1" applyAlignment="1">
      <alignment horizontal="left" vertical="center" wrapText="1"/>
    </xf>
    <xf numFmtId="0" fontId="6" fillId="0" borderId="16" xfId="17" applyBorder="1" applyAlignment="1">
      <alignment horizontal="left" vertical="center" wrapText="1"/>
    </xf>
    <xf numFmtId="0" fontId="7" fillId="0" borderId="6" xfId="17" applyFont="1" applyBorder="1" applyAlignment="1">
      <alignment horizontal="center" vertical="center"/>
    </xf>
    <xf numFmtId="0" fontId="7" fillId="0" borderId="0" xfId="17" applyFont="1" applyAlignment="1">
      <alignment horizontal="center" vertical="center"/>
    </xf>
    <xf numFmtId="0" fontId="7" fillId="0" borderId="4" xfId="17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 wrapText="1"/>
    </xf>
    <xf numFmtId="165" fontId="7" fillId="0" borderId="6" xfId="17" applyNumberFormat="1" applyFont="1" applyBorder="1" applyAlignment="1">
      <alignment horizontal="center" vertical="center" wrapText="1"/>
    </xf>
    <xf numFmtId="165" fontId="7" fillId="0" borderId="7" xfId="17" applyNumberFormat="1" applyFont="1" applyBorder="1" applyAlignment="1">
      <alignment horizontal="center" vertical="center" wrapText="1"/>
    </xf>
    <xf numFmtId="49" fontId="6" fillId="0" borderId="8" xfId="17" applyNumberFormat="1" applyBorder="1" applyAlignment="1">
      <alignment horizontal="left" vertical="center" wrapText="1"/>
    </xf>
    <xf numFmtId="0" fontId="6" fillId="0" borderId="12" xfId="17" applyBorder="1" applyAlignment="1">
      <alignment horizontal="left" vertical="center"/>
    </xf>
    <xf numFmtId="169" fontId="6" fillId="0" borderId="12" xfId="1" applyNumberFormat="1" applyFont="1" applyBorder="1" applyAlignment="1">
      <alignment horizontal="right" vertical="center" wrapText="1"/>
    </xf>
    <xf numFmtId="169" fontId="6" fillId="0" borderId="18" xfId="1" applyNumberFormat="1" applyFont="1" applyBorder="1" applyAlignment="1">
      <alignment horizontal="right" vertical="center" wrapText="1"/>
    </xf>
    <xf numFmtId="165" fontId="7" fillId="0" borderId="0" xfId="17" applyNumberFormat="1" applyFont="1" applyAlignment="1">
      <alignment horizontal="center" vertical="center" wrapText="1"/>
    </xf>
    <xf numFmtId="165" fontId="7" fillId="0" borderId="17" xfId="17" applyNumberFormat="1" applyFont="1" applyBorder="1" applyAlignment="1">
      <alignment horizontal="center" vertical="center" wrapText="1"/>
    </xf>
    <xf numFmtId="0" fontId="6" fillId="0" borderId="13" xfId="17" applyBorder="1" applyAlignment="1">
      <alignment horizontal="left" vertical="center"/>
    </xf>
  </cellXfs>
  <cellStyles count="25">
    <cellStyle name="A_Amount" xfId="11" xr:uid="{00000000-0005-0000-0000-000000000000}"/>
    <cellStyle name="Comma" xfId="1" builtinId="3"/>
    <cellStyle name="Comma 13" xfId="21" xr:uid="{00000000-0005-0000-0000-000002000000}"/>
    <cellStyle name="Comma 2" xfId="14" xr:uid="{00000000-0005-0000-0000-000003000000}"/>
    <cellStyle name="Comma 2 2" xfId="16" xr:uid="{00000000-0005-0000-0000-000004000000}"/>
    <cellStyle name="Comma 2 2 2" xfId="18" xr:uid="{00000000-0005-0000-0000-000005000000}"/>
    <cellStyle name="Comma 3" xfId="15" xr:uid="{00000000-0005-0000-0000-000006000000}"/>
    <cellStyle name="Comma 3 2" xfId="19" xr:uid="{00000000-0005-0000-0000-000007000000}"/>
    <cellStyle name="Comma0" xfId="2" xr:uid="{00000000-0005-0000-0000-000008000000}"/>
    <cellStyle name="Currency" xfId="3" builtinId="4"/>
    <cellStyle name="Currency 2" xfId="4" xr:uid="{00000000-0005-0000-0000-00000A000000}"/>
    <cellStyle name="Currency 2 2" xfId="23" xr:uid="{61B89A52-1E64-4C06-97C7-490C83149D68}"/>
    <cellStyle name="Normal" xfId="0" builtinId="0"/>
    <cellStyle name="Normal 10" xfId="10" xr:uid="{00000000-0005-0000-0000-00000C000000}"/>
    <cellStyle name="Normal 13" xfId="17" xr:uid="{00000000-0005-0000-0000-00000D000000}"/>
    <cellStyle name="Normal 18" xfId="20" xr:uid="{00000000-0005-0000-0000-00000E000000}"/>
    <cellStyle name="Normal 2" xfId="5" xr:uid="{00000000-0005-0000-0000-00000F000000}"/>
    <cellStyle name="Normal 2 2" xfId="12" xr:uid="{00000000-0005-0000-0000-000010000000}"/>
    <cellStyle name="Normal 2 3" xfId="13" xr:uid="{00000000-0005-0000-0000-000011000000}"/>
    <cellStyle name="Normal 4" xfId="8" xr:uid="{00000000-0005-0000-0000-000012000000}"/>
    <cellStyle name="Normal 4 2" xfId="24" xr:uid="{4174541D-E1E9-47B9-8EB3-B92607C33DE2}"/>
    <cellStyle name="Normal 5" xfId="22" xr:uid="{00000000-0005-0000-0000-000013000000}"/>
    <cellStyle name="OPSKRIF" xfId="6" xr:uid="{00000000-0005-0000-0000-000015000000}"/>
    <cellStyle name="or" xfId="9" xr:uid="{00000000-0005-0000-0000-000016000000}"/>
    <cellStyle name="Percent" xfId="7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ILIFA\DOT%20Projects\Rehab%20Projects\P7-4\BOQ%20P7-4%20Rehab%20-Asphalt%2040mm%20Overlay%20sections%20Rev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ORA\AppData\Local\Microsoft\Windows\INetCache\Content.Outlook\JBWI7LRL\BOQ%20Frame%20wo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NGINEERING%20MANAGEMENT%20(Projects)\2017%20Projects\H17%20027%2000%20-%20Dept%20Transport%20-%20Area%20Office%20-%20UNDERBURG\700%20Documentation%20and%20Procurement\Rev%201\BOQ%20L1633%20%20Rev%202%2050-50%202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S\Desktop\Stean%20Laptop\Data\HN-%20Projects\103RT%20-%20P577\00%20Contracts\ZNT%203417-13T%20Bridges%20&amp;%20Roadworks\f)%20Payment\P577-3417%20Payment%20Cert%2028%20rev3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1700"/>
      <sheetName val="3100"/>
      <sheetName val="3300"/>
      <sheetName val="3800"/>
      <sheetName val="3900"/>
      <sheetName val="4100"/>
      <sheetName val="48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PG"/>
      <sheetName val="Calc sheet"/>
      <sheetName val="2100"/>
      <sheetName val="2200"/>
      <sheetName val="2300"/>
      <sheetName val="4200"/>
      <sheetName val="5100"/>
      <sheetName val="5200"/>
      <sheetName val="5400"/>
      <sheetName val="5600"/>
      <sheetName val="5700"/>
      <sheetName val="5800"/>
      <sheetName val="7300"/>
      <sheetName val="Relegated"/>
      <sheetName val="BoQ"/>
      <sheetName val="Calculations"/>
      <sheetName val="6100"/>
      <sheetName val="6200"/>
      <sheetName val="6300"/>
      <sheetName val="6400"/>
      <sheetName val="5500"/>
      <sheetName val="3400"/>
      <sheetName val="3500"/>
      <sheetName val="3600"/>
      <sheetName val="4500"/>
      <sheetName val="4400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ZNQ4198/17T/H/---</v>
          </cell>
        </row>
        <row r="6">
          <cell r="C6" t="str">
            <v>REHABILITATION OF MAIN ROAD P7/4 BETWEEN KM 0.0 TO KM 15.0 AND KM 36.5 TO KM 38.26</v>
          </cell>
        </row>
        <row r="11">
          <cell r="C11">
            <v>37.04</v>
          </cell>
        </row>
        <row r="12">
          <cell r="J12">
            <v>44</v>
          </cell>
        </row>
        <row r="13">
          <cell r="C13">
            <v>296.32</v>
          </cell>
          <cell r="J13">
            <v>46</v>
          </cell>
        </row>
        <row r="14">
          <cell r="J14">
            <v>48</v>
          </cell>
        </row>
        <row r="15">
          <cell r="J15">
            <v>51</v>
          </cell>
        </row>
        <row r="16">
          <cell r="C16">
            <v>18</v>
          </cell>
          <cell r="J16">
            <v>52</v>
          </cell>
        </row>
        <row r="25">
          <cell r="C25">
            <v>16.759999999999998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0.24</v>
          </cell>
        </row>
        <row r="40">
          <cell r="E40">
            <v>7.2</v>
          </cell>
        </row>
        <row r="41">
          <cell r="E41">
            <v>324</v>
          </cell>
        </row>
        <row r="42">
          <cell r="E42">
            <v>324</v>
          </cell>
        </row>
        <row r="43">
          <cell r="E43">
            <v>237</v>
          </cell>
        </row>
        <row r="44">
          <cell r="E44">
            <v>125</v>
          </cell>
        </row>
        <row r="45">
          <cell r="E45">
            <v>74.099999999999994</v>
          </cell>
        </row>
        <row r="46">
          <cell r="E46">
            <v>12.3</v>
          </cell>
        </row>
        <row r="47">
          <cell r="E47">
            <v>4.5999999999999996</v>
          </cell>
        </row>
        <row r="48">
          <cell r="E48">
            <v>47</v>
          </cell>
        </row>
        <row r="49">
          <cell r="E49">
            <v>79</v>
          </cell>
        </row>
        <row r="50">
          <cell r="E50">
            <v>37040</v>
          </cell>
        </row>
        <row r="51">
          <cell r="E51">
            <v>42</v>
          </cell>
        </row>
        <row r="52">
          <cell r="E52">
            <v>111</v>
          </cell>
        </row>
        <row r="53">
          <cell r="E53">
            <v>3.7</v>
          </cell>
        </row>
        <row r="54">
          <cell r="E54">
            <v>3.1</v>
          </cell>
        </row>
        <row r="55">
          <cell r="E55">
            <v>4.9000000000000004</v>
          </cell>
        </row>
        <row r="56">
          <cell r="E56">
            <v>7.4</v>
          </cell>
        </row>
        <row r="57">
          <cell r="E57">
            <v>9.3000000000000007</v>
          </cell>
        </row>
        <row r="58">
          <cell r="E58">
            <v>24.222571428571428</v>
          </cell>
        </row>
        <row r="59">
          <cell r="E59">
            <v>46.7</v>
          </cell>
        </row>
        <row r="60">
          <cell r="E60">
            <v>296</v>
          </cell>
        </row>
        <row r="61">
          <cell r="E61">
            <v>148</v>
          </cell>
        </row>
        <row r="62">
          <cell r="E62">
            <v>45.6</v>
          </cell>
        </row>
        <row r="63">
          <cell r="E63">
            <v>74</v>
          </cell>
        </row>
      </sheetData>
      <sheetData sheetId="1">
        <row r="6">
          <cell r="B6" t="str">
            <v>SCHEDULE A: ROADWORKS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3">
          <cell r="E23">
            <v>87</v>
          </cell>
        </row>
      </sheetData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>
        <row r="3">
          <cell r="D3">
            <v>6.66</v>
          </cell>
        </row>
      </sheetData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ZNT 41798 Ori"/>
      <sheetName val="3900z"/>
      <sheetName val="Labour"/>
      <sheetName val="1200 (2)"/>
      <sheetName val="1300"/>
      <sheetName val="1400"/>
      <sheetName val="1500"/>
      <sheetName val="1500 CPG"/>
      <sheetName val="1600"/>
      <sheetName val="1700"/>
      <sheetName val="1700 CPG"/>
      <sheetName val="2100 (2)"/>
      <sheetName val="2200"/>
      <sheetName val="2300 (2)"/>
      <sheetName val="3100"/>
      <sheetName val="3300"/>
      <sheetName val="3400 (2)"/>
      <sheetName val="3500"/>
      <sheetName val="3600"/>
      <sheetName val="3800 (2)"/>
      <sheetName val="3900"/>
      <sheetName val="4100"/>
      <sheetName val="4200 (2)"/>
      <sheetName val="4200"/>
      <sheetName val="4800"/>
      <sheetName val="5100"/>
      <sheetName val="5200"/>
      <sheetName val="5400"/>
      <sheetName val="5500"/>
      <sheetName val="5600"/>
      <sheetName val="5700"/>
      <sheetName val="5800"/>
      <sheetName val="5900"/>
      <sheetName val="6100"/>
      <sheetName val="6200"/>
      <sheetName val="6300"/>
      <sheetName val="6400"/>
      <sheetName val="6600"/>
      <sheetName val="7100"/>
      <sheetName val="7300 (2)"/>
      <sheetName val="8100 (2)"/>
      <sheetName val="9100"/>
      <sheetName val="A"/>
      <sheetName val="Sch D"/>
      <sheetName val="D"/>
      <sheetName val="Sch F"/>
      <sheetName val="F"/>
      <sheetName val="Sch G"/>
      <sheetName val="G"/>
      <sheetName val="Summary"/>
      <sheetName val="CPG"/>
      <sheetName val="Relegated"/>
      <sheetName val="Calc sheet"/>
      <sheetName val="Information"/>
      <sheetName val="SSI  Sheet"/>
      <sheetName val="COLTO BoQ"/>
      <sheetName val=" Summary Colto"/>
      <sheetName val="C1.2"/>
      <sheetName val="C1.3"/>
      <sheetName val="C1.5"/>
      <sheetName val="C1.7"/>
      <sheetName val="C3.1"/>
      <sheetName val="C3.3"/>
      <sheetName val="C4.2"/>
      <sheetName val="C4.3"/>
      <sheetName val="C4.4"/>
      <sheetName val="C5.2"/>
      <sheetName val="C5.3"/>
      <sheetName val="C5.4"/>
      <sheetName val="C9.1"/>
      <sheetName val="C11.1"/>
      <sheetName val="C11.2"/>
      <sheetName val="C11.3"/>
      <sheetName val="C11.4"/>
      <sheetName val="C11.6"/>
      <sheetName val="C11.7"/>
      <sheetName val="C11.9"/>
      <sheetName val="C12.6"/>
      <sheetName val="C13.1"/>
      <sheetName val="C13.2"/>
      <sheetName val="C13.3"/>
      <sheetName val="C13.4"/>
      <sheetName val="C13.7"/>
      <sheetName val="C13.8"/>
      <sheetName val="C20.1"/>
      <sheetName val="Summary "/>
      <sheetName val="Data"/>
    </sheetNames>
    <sheetDataSet>
      <sheetData sheetId="0">
        <row r="2">
          <cell r="C2" t="str">
            <v>Province of KwaZulu-Natal</v>
          </cell>
        </row>
        <row r="3">
          <cell r="C3" t="str">
            <v>Department of Transport</v>
          </cell>
        </row>
        <row r="5">
          <cell r="C5" t="str">
            <v>ZNQ4198/436/4431/2020</v>
          </cell>
        </row>
        <row r="6">
          <cell r="C6" t="str">
            <v>PROVISION OF ROUTINE AND SAFETY MAINTENANCE ON VARIOUS ROADS WITHIN THE UNDERBERG ZONE  - HLANGANANI AREA OFFICE</v>
          </cell>
        </row>
        <row r="11">
          <cell r="C11">
            <v>20</v>
          </cell>
        </row>
        <row r="12">
          <cell r="J12" t="e">
            <v>#REF!</v>
          </cell>
        </row>
        <row r="13">
          <cell r="C13">
            <v>160</v>
          </cell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C16">
            <v>36</v>
          </cell>
          <cell r="J16" t="e">
            <v>#REF!</v>
          </cell>
        </row>
        <row r="25">
          <cell r="C25">
            <v>3.19</v>
          </cell>
        </row>
        <row r="27">
          <cell r="C27">
            <v>0.1</v>
          </cell>
        </row>
        <row r="31">
          <cell r="C31">
            <v>24</v>
          </cell>
        </row>
        <row r="38">
          <cell r="E38">
            <v>0.13</v>
          </cell>
        </row>
        <row r="40">
          <cell r="E40">
            <v>3.9</v>
          </cell>
        </row>
        <row r="41">
          <cell r="E41">
            <v>175</v>
          </cell>
        </row>
        <row r="42">
          <cell r="E42">
            <v>175</v>
          </cell>
        </row>
        <row r="43">
          <cell r="E43">
            <v>128</v>
          </cell>
        </row>
        <row r="44">
          <cell r="E44">
            <v>67</v>
          </cell>
        </row>
        <row r="46">
          <cell r="E46">
            <v>6.7</v>
          </cell>
        </row>
        <row r="50">
          <cell r="E50">
            <v>20000</v>
          </cell>
        </row>
        <row r="51">
          <cell r="E51">
            <v>23</v>
          </cell>
        </row>
        <row r="52">
          <cell r="E52">
            <v>60</v>
          </cell>
        </row>
        <row r="53">
          <cell r="E53">
            <v>2</v>
          </cell>
        </row>
        <row r="55">
          <cell r="E55">
            <v>2.7</v>
          </cell>
        </row>
        <row r="57">
          <cell r="E57">
            <v>5</v>
          </cell>
        </row>
        <row r="58">
          <cell r="E58">
            <v>13.080357142857142</v>
          </cell>
        </row>
        <row r="60">
          <cell r="E60">
            <v>160</v>
          </cell>
        </row>
        <row r="62">
          <cell r="E62">
            <v>24.6</v>
          </cell>
        </row>
        <row r="63">
          <cell r="E63">
            <v>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2">
          <cell r="C2" t="str">
            <v>Province of KwaZulu-Natal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1200"/>
      <sheetName val="1300"/>
      <sheetName val="1400"/>
      <sheetName val="1500"/>
      <sheetName val="3900z"/>
      <sheetName val="3100"/>
      <sheetName val="3300"/>
      <sheetName val="3400"/>
      <sheetName val="5900"/>
      <sheetName val="8100"/>
      <sheetName val="A"/>
      <sheetName val="Sch D"/>
      <sheetName val="D"/>
      <sheetName val="Sch F"/>
      <sheetName val="F"/>
      <sheetName val="Sch G"/>
      <sheetName val="G"/>
      <sheetName val="Summary"/>
      <sheetName val="Labour"/>
      <sheetName val="Calc sheet"/>
      <sheetName val="CPG"/>
      <sheetName val="1700"/>
      <sheetName val="2100"/>
      <sheetName val="2200"/>
      <sheetName val="2300"/>
      <sheetName val="5100"/>
      <sheetName val="5200"/>
      <sheetName val="5400"/>
      <sheetName val="5600"/>
      <sheetName val="5700"/>
      <sheetName val="5800"/>
      <sheetName val="7100"/>
      <sheetName val="Relegated"/>
      <sheetName val="3800"/>
      <sheetName val="3500"/>
      <sheetName val="3600"/>
      <sheetName val="4100"/>
      <sheetName val="4200"/>
      <sheetName val="4500"/>
      <sheetName val="5500"/>
      <sheetName val="6100"/>
      <sheetName val="6200"/>
      <sheetName val="6300"/>
      <sheetName val="6400"/>
      <sheetName val="7300"/>
    </sheetNames>
    <sheetDataSet>
      <sheetData sheetId="0">
        <row r="44">
          <cell r="E44">
            <v>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rogress"/>
      <sheetName val="Check"/>
      <sheetName val="Cert OLD"/>
      <sheetName val="Envelope"/>
      <sheetName val="Chk"/>
      <sheetName val="Cert New"/>
      <sheetName val="Bill of Q"/>
      <sheetName val="Summary"/>
      <sheetName val="VO"/>
      <sheetName val="VO 03"/>
      <sheetName val="VO 04"/>
      <sheetName val="VO 07"/>
      <sheetName val="VO 11"/>
      <sheetName val="VO 13,20a"/>
      <sheetName val="MOS"/>
      <sheetName val="Deductions"/>
      <sheetName val="Interest"/>
      <sheetName val="Bitumen"/>
      <sheetName val="Special Mat"/>
      <sheetName val="CPA"/>
      <sheetName val="ETA Cert"/>
      <sheetName val="Cert (ETA)"/>
      <sheetName val="Summary (ETA)"/>
      <sheetName val="Special Mat (ETA)"/>
      <sheetName val="CPA (ETA)"/>
      <sheetName val="Cash Flow"/>
      <sheetName val="Indices"/>
      <sheetName val="Notes"/>
      <sheetName val="VO Blank"/>
      <sheetName val="Tables"/>
      <sheetName val="Invoice"/>
      <sheetName val="Information"/>
      <sheetName val="SSI  Sheet"/>
      <sheetName val="COLTO BoQ"/>
      <sheetName val="C1.2"/>
      <sheetName val="C1.3"/>
      <sheetName val="C1.5"/>
      <sheetName val="C1.7"/>
      <sheetName val="C3.1"/>
      <sheetName val="C3.3"/>
      <sheetName val="C4.2"/>
      <sheetName val="C4.3"/>
      <sheetName val="A"/>
      <sheetName val="C4.4"/>
      <sheetName val="C5.2"/>
      <sheetName val="C5.3"/>
      <sheetName val="C5.4"/>
      <sheetName val="C9.1"/>
      <sheetName val="C11.1"/>
      <sheetName val="C11.2"/>
      <sheetName val="C11.3"/>
      <sheetName val="C11.4"/>
      <sheetName val="C11.6"/>
      <sheetName val="C11.7"/>
      <sheetName val="C11.9"/>
      <sheetName val="C12.6"/>
      <sheetName val="C13.1"/>
      <sheetName val="C13.2"/>
      <sheetName val="C13.3"/>
      <sheetName val="C13.4"/>
      <sheetName val="C13.7"/>
      <sheetName val="C13.8"/>
      <sheetName val="C20.1"/>
      <sheetName val="Summary (2)"/>
      <sheetName val="Data"/>
      <sheetName val="C1.4"/>
      <sheetName val="C1.6"/>
      <sheetName val="Chapter E"/>
      <sheetName val="E"/>
      <sheetName val="Chapter F"/>
      <sheetName val="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4" t="str">
            <v>%</v>
          </cell>
        </row>
        <row r="5">
          <cell r="B5" t="str">
            <v>day</v>
          </cell>
        </row>
        <row r="6">
          <cell r="B6" t="str">
            <v>ha</v>
          </cell>
        </row>
        <row r="7">
          <cell r="B7" t="str">
            <v>hr</v>
          </cell>
        </row>
        <row r="8">
          <cell r="B8" t="str">
            <v>kg</v>
          </cell>
        </row>
        <row r="9">
          <cell r="B9" t="str">
            <v>kl</v>
          </cell>
        </row>
        <row r="10">
          <cell r="B10" t="str">
            <v>km</v>
          </cell>
        </row>
        <row r="11">
          <cell r="B11" t="str">
            <v>litre</v>
          </cell>
        </row>
        <row r="12">
          <cell r="B12" t="str">
            <v>m</v>
          </cell>
        </row>
        <row r="13">
          <cell r="B13" t="str">
            <v>m²</v>
          </cell>
        </row>
        <row r="14">
          <cell r="B14" t="str">
            <v>m³</v>
          </cell>
        </row>
        <row r="15">
          <cell r="B15" t="str">
            <v>m³km</v>
          </cell>
        </row>
        <row r="16">
          <cell r="B16" t="str">
            <v>manday</v>
          </cell>
        </row>
        <row r="17">
          <cell r="B17" t="str">
            <v>MN</v>
          </cell>
        </row>
        <row r="18">
          <cell r="B18" t="str">
            <v>MN-m</v>
          </cell>
        </row>
        <row r="19">
          <cell r="B19" t="str">
            <v>month</v>
          </cell>
        </row>
        <row r="20">
          <cell r="B20" t="str">
            <v>No.</v>
          </cell>
        </row>
        <row r="21">
          <cell r="B21" t="str">
            <v>P sum</v>
          </cell>
        </row>
        <row r="22">
          <cell r="B22" t="str">
            <v>PC sum</v>
          </cell>
        </row>
        <row r="23">
          <cell r="B23" t="str">
            <v>pkt</v>
          </cell>
        </row>
        <row r="24">
          <cell r="B24" t="str">
            <v>Sum</v>
          </cell>
        </row>
        <row r="25">
          <cell r="B25" t="str">
            <v>t</v>
          </cell>
        </row>
      </sheetData>
      <sheetData sheetId="31"/>
      <sheetData sheetId="32">
        <row r="5">
          <cell r="B5" t="str">
            <v>Contract No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BB00-DE91-46BB-B28A-AC7AD9F40A9F}">
  <sheetPr codeName="Sheet1"/>
  <dimension ref="B2:H7"/>
  <sheetViews>
    <sheetView zoomScaleNormal="100" workbookViewId="0">
      <selection activeCell="D9" sqref="D9"/>
    </sheetView>
  </sheetViews>
  <sheetFormatPr defaultRowHeight="12.75" x14ac:dyDescent="0.2"/>
  <cols>
    <col min="2" max="2" width="18.140625" bestFit="1" customWidth="1"/>
    <col min="3" max="4" width="43.85546875" customWidth="1"/>
  </cols>
  <sheetData>
    <row r="2" spans="2:8" ht="12" customHeight="1" x14ac:dyDescent="0.2">
      <c r="B2" s="91" t="s">
        <v>505</v>
      </c>
      <c r="C2" s="99" t="s">
        <v>9</v>
      </c>
    </row>
    <row r="3" spans="2:8" x14ac:dyDescent="0.2">
      <c r="B3" s="91" t="s">
        <v>506</v>
      </c>
      <c r="C3" s="100" t="s">
        <v>10</v>
      </c>
    </row>
    <row r="4" spans="2:8" x14ac:dyDescent="0.2">
      <c r="C4" s="91"/>
      <c r="H4" s="292"/>
    </row>
    <row r="5" spans="2:8" x14ac:dyDescent="0.2">
      <c r="B5" s="91" t="s">
        <v>595</v>
      </c>
      <c r="C5" s="100" t="s">
        <v>795</v>
      </c>
      <c r="D5" s="91"/>
      <c r="E5" s="91"/>
      <c r="F5" s="91"/>
      <c r="G5" s="91"/>
      <c r="H5" s="292"/>
    </row>
    <row r="6" spans="2:8" ht="63.75" x14ac:dyDescent="0.2">
      <c r="B6" s="91" t="s">
        <v>596</v>
      </c>
      <c r="C6" s="101" t="s">
        <v>671</v>
      </c>
      <c r="D6" s="91"/>
      <c r="E6" s="91"/>
      <c r="F6" s="91"/>
      <c r="G6" s="91"/>
      <c r="H6" s="292"/>
    </row>
    <row r="7" spans="2:8" x14ac:dyDescent="0.2">
      <c r="B7" s="91"/>
      <c r="C7" s="91"/>
      <c r="D7" s="91"/>
      <c r="E7" s="91"/>
      <c r="F7" s="91"/>
      <c r="G7" s="91"/>
      <c r="H7" s="292"/>
    </row>
  </sheetData>
  <mergeCells count="1">
    <mergeCell ref="H4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16F4-CDDB-48DD-9F01-0D0E564C2644}">
  <sheetPr codeName="Sheet2">
    <tabColor rgb="FF00B0F0"/>
    <pageSetUpPr fitToPage="1"/>
  </sheetPr>
  <dimension ref="A1:I130"/>
  <sheetViews>
    <sheetView view="pageBreakPreview" topLeftCell="A78" zoomScale="80" zoomScaleNormal="85" zoomScaleSheetLayoutView="80" workbookViewId="0">
      <selection activeCell="F123" sqref="F123"/>
    </sheetView>
  </sheetViews>
  <sheetFormatPr defaultColWidth="6.85546875" defaultRowHeight="12.75" x14ac:dyDescent="0.2"/>
  <cols>
    <col min="1" max="1" width="0.85546875" style="1" customWidth="1"/>
    <col min="2" max="2" width="11.7109375" style="70" customWidth="1"/>
    <col min="3" max="3" width="45.7109375" style="3" customWidth="1"/>
    <col min="4" max="4" width="8.28515625" style="3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95" t="str">
        <f>Client1</f>
        <v>Province of KwaZulu-Natal</v>
      </c>
      <c r="C1" s="295"/>
      <c r="D1" s="295"/>
      <c r="E1" s="295"/>
      <c r="F1" s="293" t="str">
        <f>"Contract No. "&amp;ContractNo</f>
        <v>Contract No. ZNB02271/00000/00/DUR/INF/24/T</v>
      </c>
      <c r="G1" s="293"/>
      <c r="H1" s="293"/>
    </row>
    <row r="2" spans="2:9" x14ac:dyDescent="0.2">
      <c r="B2" s="295" t="str">
        <f>Client2</f>
        <v>Department of Transport</v>
      </c>
      <c r="C2" s="295"/>
      <c r="D2" s="295"/>
      <c r="E2" s="295"/>
      <c r="F2" s="293"/>
      <c r="G2" s="293"/>
      <c r="H2" s="293"/>
    </row>
    <row r="3" spans="2:9" x14ac:dyDescent="0.2">
      <c r="B3" s="296"/>
      <c r="C3" s="296"/>
      <c r="D3" s="296"/>
      <c r="E3" s="296"/>
      <c r="F3" s="294"/>
      <c r="G3" s="294"/>
      <c r="H3" s="294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C1.2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68" t="s">
        <v>0</v>
      </c>
      <c r="C8" s="11" t="s">
        <v>1</v>
      </c>
      <c r="D8" s="11"/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15"/>
      <c r="H9" s="25" t="str">
        <f t="shared" ref="H9:H11" si="0">IF(E9="","",F9*G9)</f>
        <v/>
      </c>
      <c r="I9" s="134"/>
    </row>
    <row r="10" spans="2:9" x14ac:dyDescent="0.2">
      <c r="B10" s="67" t="s">
        <v>18</v>
      </c>
      <c r="C10" s="20" t="s">
        <v>13</v>
      </c>
      <c r="D10" s="20"/>
      <c r="E10" s="22"/>
      <c r="F10" s="22"/>
      <c r="G10" s="22"/>
      <c r="H10" s="25" t="str">
        <f t="shared" si="0"/>
        <v/>
      </c>
      <c r="I10" s="124"/>
    </row>
    <row r="11" spans="2:9" x14ac:dyDescent="0.2">
      <c r="B11" s="51"/>
      <c r="C11" s="14"/>
      <c r="D11" s="14"/>
      <c r="E11" s="22"/>
      <c r="F11" s="22"/>
      <c r="G11" s="22"/>
      <c r="H11" s="25" t="str">
        <f t="shared" si="0"/>
        <v/>
      </c>
      <c r="I11" s="124"/>
    </row>
    <row r="12" spans="2:9" x14ac:dyDescent="0.2">
      <c r="B12" s="67" t="s">
        <v>19</v>
      </c>
      <c r="C12" s="20" t="s">
        <v>20</v>
      </c>
      <c r="D12" s="20"/>
      <c r="E12" s="22"/>
      <c r="F12" s="22"/>
      <c r="G12" s="22"/>
      <c r="H12" s="25"/>
      <c r="I12" s="124"/>
    </row>
    <row r="13" spans="2:9" x14ac:dyDescent="0.2">
      <c r="B13" s="51"/>
      <c r="C13" s="14"/>
      <c r="D13" s="14"/>
      <c r="E13" s="22"/>
      <c r="F13" s="22"/>
      <c r="G13" s="22"/>
      <c r="H13" s="25"/>
      <c r="I13" s="124"/>
    </row>
    <row r="14" spans="2:9" ht="25.5" x14ac:dyDescent="0.2">
      <c r="B14" s="51" t="s">
        <v>21</v>
      </c>
      <c r="C14" s="14" t="s">
        <v>22</v>
      </c>
      <c r="D14" s="14"/>
      <c r="E14" s="22" t="s">
        <v>23</v>
      </c>
      <c r="F14" s="23">
        <v>18</v>
      </c>
      <c r="G14" s="24"/>
      <c r="H14" s="25"/>
      <c r="I14" s="135"/>
    </row>
    <row r="15" spans="2:9" x14ac:dyDescent="0.2">
      <c r="B15" s="51"/>
      <c r="C15" s="14"/>
      <c r="D15" s="14"/>
      <c r="E15" s="22"/>
      <c r="F15" s="23"/>
      <c r="G15" s="24"/>
      <c r="H15" s="25"/>
      <c r="I15" s="135"/>
    </row>
    <row r="16" spans="2:9" ht="25.5" x14ac:dyDescent="0.2">
      <c r="B16" s="51" t="s">
        <v>24</v>
      </c>
      <c r="C16" s="14" t="s">
        <v>25</v>
      </c>
      <c r="D16" s="14"/>
      <c r="E16" s="22" t="s">
        <v>23</v>
      </c>
      <c r="F16" s="23">
        <v>18</v>
      </c>
      <c r="G16" s="24"/>
      <c r="H16" s="25"/>
      <c r="I16" s="135"/>
    </row>
    <row r="17" spans="1:9" x14ac:dyDescent="0.2">
      <c r="B17" s="51"/>
      <c r="C17" s="14"/>
      <c r="D17" s="14"/>
      <c r="E17" s="22"/>
      <c r="F17" s="23"/>
      <c r="G17" s="22"/>
      <c r="H17" s="25"/>
      <c r="I17" s="124"/>
    </row>
    <row r="18" spans="1:9" x14ac:dyDescent="0.2">
      <c r="B18" s="67" t="s">
        <v>14</v>
      </c>
      <c r="C18" s="20" t="s">
        <v>15</v>
      </c>
      <c r="D18" s="20"/>
      <c r="E18" s="22"/>
      <c r="F18" s="23"/>
      <c r="G18" s="226"/>
      <c r="H18" s="25"/>
      <c r="I18" s="124"/>
    </row>
    <row r="19" spans="1:9" x14ac:dyDescent="0.2">
      <c r="B19" s="51"/>
      <c r="C19" s="14"/>
      <c r="D19" s="14"/>
      <c r="E19" s="22"/>
      <c r="F19" s="23"/>
      <c r="G19" s="22"/>
      <c r="H19" s="25"/>
      <c r="I19" s="136"/>
    </row>
    <row r="20" spans="1:9" x14ac:dyDescent="0.2">
      <c r="B20" s="51" t="s">
        <v>16</v>
      </c>
      <c r="C20" s="14" t="s">
        <v>17</v>
      </c>
      <c r="D20" s="14"/>
      <c r="E20" s="22" t="s">
        <v>11</v>
      </c>
      <c r="F20" s="126">
        <v>1</v>
      </c>
      <c r="G20" s="39"/>
      <c r="H20" s="25"/>
    </row>
    <row r="21" spans="1:9" x14ac:dyDescent="0.2">
      <c r="B21" s="51"/>
      <c r="C21" s="27"/>
      <c r="D21" s="97"/>
      <c r="E21" s="39"/>
      <c r="F21" s="126"/>
      <c r="G21" s="39"/>
      <c r="H21" s="25"/>
    </row>
    <row r="22" spans="1:9" x14ac:dyDescent="0.2">
      <c r="B22" s="51" t="s">
        <v>26</v>
      </c>
      <c r="C22" s="28" t="s">
        <v>28</v>
      </c>
      <c r="D22" s="98"/>
      <c r="E22" s="39" t="s">
        <v>23</v>
      </c>
      <c r="F22" s="126">
        <v>18</v>
      </c>
      <c r="G22" s="198"/>
      <c r="H22" s="25"/>
    </row>
    <row r="23" spans="1:9" x14ac:dyDescent="0.2">
      <c r="B23" s="51"/>
      <c r="C23" s="27"/>
      <c r="D23" s="97"/>
      <c r="E23" s="39"/>
      <c r="F23" s="126"/>
      <c r="G23" s="39"/>
      <c r="H23" s="25"/>
    </row>
    <row r="24" spans="1:9" x14ac:dyDescent="0.2">
      <c r="B24" s="51"/>
      <c r="C24" s="14"/>
      <c r="D24" s="14"/>
      <c r="E24" s="22"/>
      <c r="F24" s="23"/>
      <c r="G24" s="24"/>
      <c r="H24" s="25"/>
      <c r="I24" s="124"/>
    </row>
    <row r="25" spans="1:9" ht="25.5" x14ac:dyDescent="0.2">
      <c r="B25" s="51" t="s">
        <v>27</v>
      </c>
      <c r="C25" s="14" t="s">
        <v>29</v>
      </c>
      <c r="D25" s="14"/>
      <c r="E25" s="22" t="s">
        <v>23</v>
      </c>
      <c r="F25" s="23">
        <v>18</v>
      </c>
      <c r="G25" s="216"/>
      <c r="H25" s="25"/>
      <c r="I25" s="124"/>
    </row>
    <row r="26" spans="1:9" x14ac:dyDescent="0.2">
      <c r="B26" s="51"/>
      <c r="C26" s="14"/>
      <c r="D26" s="14"/>
      <c r="E26" s="15"/>
      <c r="F26" s="26"/>
      <c r="G26" s="221"/>
      <c r="H26" s="25"/>
      <c r="I26" s="134"/>
    </row>
    <row r="27" spans="1:9" x14ac:dyDescent="0.2">
      <c r="B27" s="51"/>
      <c r="C27" s="14"/>
      <c r="D27" s="14"/>
      <c r="E27" s="15"/>
      <c r="F27" s="26"/>
      <c r="G27" s="221"/>
      <c r="H27" s="25"/>
      <c r="I27" s="134"/>
    </row>
    <row r="28" spans="1:9" x14ac:dyDescent="0.2">
      <c r="B28" s="51"/>
      <c r="C28" s="14"/>
      <c r="D28" s="14"/>
      <c r="E28" s="15"/>
      <c r="F28" s="26"/>
      <c r="G28" s="221"/>
      <c r="H28" s="25"/>
      <c r="I28" s="134"/>
    </row>
    <row r="29" spans="1:9" s="120" customFormat="1" x14ac:dyDescent="0.2">
      <c r="A29" s="1"/>
      <c r="B29" s="47"/>
      <c r="C29" s="14"/>
      <c r="D29" s="14"/>
      <c r="E29" s="22"/>
      <c r="F29" s="130"/>
      <c r="G29" s="221"/>
      <c r="H29" s="127"/>
      <c r="I29" s="134"/>
    </row>
    <row r="30" spans="1:9" s="125" customFormat="1" x14ac:dyDescent="0.2">
      <c r="A30" s="38"/>
      <c r="B30" s="79"/>
      <c r="C30" s="41"/>
      <c r="D30" s="41"/>
      <c r="E30" s="15"/>
      <c r="F30" s="130"/>
      <c r="G30" s="221"/>
      <c r="H30" s="127"/>
      <c r="I30" s="134"/>
    </row>
    <row r="31" spans="1:9" s="120" customFormat="1" x14ac:dyDescent="0.2">
      <c r="A31" s="1"/>
      <c r="B31" s="51"/>
      <c r="C31" s="14"/>
      <c r="D31" s="14"/>
      <c r="E31" s="22"/>
      <c r="F31" s="126"/>
      <c r="G31" s="198"/>
      <c r="H31" s="127"/>
      <c r="I31" s="135"/>
    </row>
    <row r="32" spans="1:9" s="120" customFormat="1" x14ac:dyDescent="0.2">
      <c r="A32" s="1"/>
      <c r="B32" s="51"/>
      <c r="C32" s="14"/>
      <c r="D32" s="14"/>
      <c r="E32" s="22"/>
      <c r="F32" s="126"/>
      <c r="G32" s="198"/>
      <c r="H32" s="127"/>
      <c r="I32" s="135"/>
    </row>
    <row r="33" spans="1:9" s="120" customFormat="1" x14ac:dyDescent="0.2">
      <c r="A33" s="1"/>
      <c r="B33" s="51"/>
      <c r="C33" s="14"/>
      <c r="D33" s="14"/>
      <c r="E33" s="22"/>
      <c r="F33" s="126"/>
      <c r="G33" s="206"/>
      <c r="H33" s="127"/>
      <c r="I33" s="124"/>
    </row>
    <row r="34" spans="1:9" s="120" customFormat="1" x14ac:dyDescent="0.2">
      <c r="A34" s="1"/>
      <c r="B34" s="51"/>
      <c r="C34" s="14"/>
      <c r="D34" s="14"/>
      <c r="E34" s="22"/>
      <c r="F34" s="126"/>
      <c r="G34" s="206"/>
      <c r="H34" s="127"/>
      <c r="I34" s="124"/>
    </row>
    <row r="35" spans="1:9" s="120" customFormat="1" x14ac:dyDescent="0.2">
      <c r="A35" s="1"/>
      <c r="B35" s="51"/>
      <c r="C35" s="14"/>
      <c r="D35" s="14"/>
      <c r="E35" s="22"/>
      <c r="F35" s="126"/>
      <c r="G35" s="278"/>
      <c r="H35" s="127"/>
      <c r="I35" s="124"/>
    </row>
    <row r="36" spans="1:9" s="120" customFormat="1" x14ac:dyDescent="0.2">
      <c r="A36" s="1"/>
      <c r="B36" s="51"/>
      <c r="C36" s="14"/>
      <c r="D36" s="14"/>
      <c r="E36" s="22"/>
      <c r="F36" s="126"/>
      <c r="G36" s="278"/>
      <c r="H36" s="127"/>
      <c r="I36" s="124"/>
    </row>
    <row r="37" spans="1:9" s="120" customFormat="1" x14ac:dyDescent="0.2">
      <c r="A37" s="1"/>
      <c r="B37" s="51"/>
      <c r="C37" s="14"/>
      <c r="D37" s="14"/>
      <c r="E37" s="22"/>
      <c r="F37" s="22"/>
      <c r="G37" s="22"/>
      <c r="H37" s="127"/>
      <c r="I37" s="124"/>
    </row>
    <row r="38" spans="1:9" s="120" customFormat="1" x14ac:dyDescent="0.2">
      <c r="A38" s="1"/>
      <c r="B38" s="51"/>
      <c r="C38" s="14"/>
      <c r="D38" s="14"/>
      <c r="E38" s="22"/>
      <c r="F38" s="22"/>
      <c r="G38" s="22"/>
      <c r="H38" s="127"/>
      <c r="I38" s="124"/>
    </row>
    <row r="39" spans="1:9" s="120" customFormat="1" x14ac:dyDescent="0.2">
      <c r="A39" s="1"/>
      <c r="B39" s="51"/>
      <c r="C39" s="14"/>
      <c r="D39" s="14"/>
      <c r="E39" s="22"/>
      <c r="F39" s="22"/>
      <c r="G39" s="198"/>
      <c r="H39" s="127"/>
      <c r="I39" s="124"/>
    </row>
    <row r="40" spans="1:9" s="120" customFormat="1" x14ac:dyDescent="0.2">
      <c r="A40" s="1"/>
      <c r="B40" s="51"/>
      <c r="C40" s="14"/>
      <c r="D40" s="14"/>
      <c r="E40" s="22"/>
      <c r="F40" s="22"/>
      <c r="G40" s="198"/>
      <c r="H40" s="127"/>
      <c r="I40" s="124"/>
    </row>
    <row r="41" spans="1:9" s="120" customFormat="1" x14ac:dyDescent="0.2">
      <c r="A41" s="1"/>
      <c r="B41" s="51"/>
      <c r="C41" s="14"/>
      <c r="D41" s="14"/>
      <c r="E41" s="22"/>
      <c r="F41" s="22"/>
      <c r="G41" s="198"/>
      <c r="H41" s="127"/>
      <c r="I41" s="124"/>
    </row>
    <row r="42" spans="1:9" s="120" customFormat="1" x14ac:dyDescent="0.2">
      <c r="A42" s="1"/>
      <c r="B42" s="51"/>
      <c r="C42" s="14"/>
      <c r="D42" s="14"/>
      <c r="E42" s="22"/>
      <c r="F42" s="22"/>
      <c r="G42" s="198"/>
      <c r="H42" s="127"/>
      <c r="I42" s="124"/>
    </row>
    <row r="43" spans="1:9" s="120" customFormat="1" x14ac:dyDescent="0.2">
      <c r="A43" s="1"/>
      <c r="B43" s="51"/>
      <c r="C43" s="14"/>
      <c r="D43" s="14"/>
      <c r="E43" s="22"/>
      <c r="F43" s="22"/>
      <c r="G43" s="198"/>
      <c r="H43" s="127"/>
      <c r="I43" s="124"/>
    </row>
    <row r="44" spans="1:9" s="120" customFormat="1" x14ac:dyDescent="0.2">
      <c r="A44" s="1"/>
      <c r="B44" s="51"/>
      <c r="C44" s="14"/>
      <c r="D44" s="14"/>
      <c r="E44" s="22"/>
      <c r="F44" s="22"/>
      <c r="G44" s="198"/>
      <c r="H44" s="127"/>
      <c r="I44" s="124"/>
    </row>
    <row r="45" spans="1:9" s="120" customFormat="1" x14ac:dyDescent="0.2">
      <c r="A45" s="1"/>
      <c r="B45" s="51"/>
      <c r="C45" s="14"/>
      <c r="D45" s="14"/>
      <c r="E45" s="22"/>
      <c r="F45" s="22"/>
      <c r="G45" s="198"/>
      <c r="H45" s="127"/>
      <c r="I45" s="124"/>
    </row>
    <row r="46" spans="1:9" s="120" customFormat="1" x14ac:dyDescent="0.2">
      <c r="A46" s="1"/>
      <c r="B46" s="51"/>
      <c r="C46" s="14"/>
      <c r="D46" s="14"/>
      <c r="E46" s="22"/>
      <c r="F46" s="22"/>
      <c r="G46" s="198"/>
      <c r="H46" s="127"/>
      <c r="I46" s="124"/>
    </row>
    <row r="47" spans="1:9" s="120" customFormat="1" x14ac:dyDescent="0.2">
      <c r="A47" s="1"/>
      <c r="B47" s="51"/>
      <c r="C47" s="14"/>
      <c r="D47" s="14"/>
      <c r="E47" s="22"/>
      <c r="F47" s="22"/>
      <c r="G47" s="198"/>
      <c r="H47" s="127"/>
      <c r="I47" s="124"/>
    </row>
    <row r="48" spans="1:9" s="120" customFormat="1" x14ac:dyDescent="0.2">
      <c r="A48" s="1"/>
      <c r="B48" s="51"/>
      <c r="C48" s="14"/>
      <c r="D48" s="14"/>
      <c r="E48" s="22"/>
      <c r="F48" s="22"/>
      <c r="G48" s="198"/>
      <c r="H48" s="127"/>
      <c r="I48" s="124"/>
    </row>
    <row r="49" spans="1:9" s="120" customFormat="1" x14ac:dyDescent="0.2">
      <c r="A49" s="1"/>
      <c r="B49" s="51"/>
      <c r="C49" s="14"/>
      <c r="D49" s="14"/>
      <c r="E49" s="132"/>
      <c r="F49" s="22"/>
      <c r="G49" s="198"/>
      <c r="H49" s="127"/>
      <c r="I49" s="124"/>
    </row>
    <row r="50" spans="1:9" s="120" customFormat="1" x14ac:dyDescent="0.2">
      <c r="A50" s="1"/>
      <c r="B50" s="51"/>
      <c r="C50" s="14"/>
      <c r="D50" s="14"/>
      <c r="E50" s="132"/>
      <c r="F50" s="22"/>
      <c r="G50" s="198"/>
      <c r="H50" s="127"/>
      <c r="I50" s="124"/>
    </row>
    <row r="51" spans="1:9" s="120" customFormat="1" x14ac:dyDescent="0.2">
      <c r="A51" s="1"/>
      <c r="B51" s="51"/>
      <c r="C51" s="14"/>
      <c r="D51" s="14"/>
      <c r="E51" s="22"/>
      <c r="F51" s="22"/>
      <c r="G51" s="198"/>
      <c r="H51" s="127"/>
      <c r="I51" s="124"/>
    </row>
    <row r="52" spans="1:9" s="120" customFormat="1" x14ac:dyDescent="0.2">
      <c r="A52" s="1"/>
      <c r="B52" s="51"/>
      <c r="C52" s="14"/>
      <c r="D52" s="14"/>
      <c r="E52" s="22"/>
      <c r="F52" s="22"/>
      <c r="G52" s="198"/>
      <c r="H52" s="127"/>
      <c r="I52" s="124"/>
    </row>
    <row r="53" spans="1:9" s="120" customFormat="1" x14ac:dyDescent="0.2">
      <c r="A53" s="1"/>
      <c r="B53" s="51"/>
      <c r="C53" s="14"/>
      <c r="D53" s="14"/>
      <c r="E53" s="22"/>
      <c r="F53" s="22"/>
      <c r="G53" s="198"/>
      <c r="H53" s="127"/>
      <c r="I53" s="124"/>
    </row>
    <row r="54" spans="1:9" s="120" customFormat="1" x14ac:dyDescent="0.2">
      <c r="A54" s="1"/>
      <c r="B54" s="51"/>
      <c r="C54" s="14"/>
      <c r="D54" s="14"/>
      <c r="E54" s="22"/>
      <c r="F54" s="22"/>
      <c r="G54" s="198"/>
      <c r="H54" s="127"/>
      <c r="I54" s="124"/>
    </row>
    <row r="55" spans="1:9" s="120" customFormat="1" x14ac:dyDescent="0.2">
      <c r="A55" s="1"/>
      <c r="B55" s="51"/>
      <c r="C55" s="28"/>
      <c r="D55" s="98"/>
      <c r="E55" s="39"/>
      <c r="F55" s="39"/>
      <c r="G55" s="198"/>
      <c r="H55" s="127"/>
      <c r="I55" s="124"/>
    </row>
    <row r="56" spans="1:9" s="120" customFormat="1" x14ac:dyDescent="0.2">
      <c r="A56" s="1"/>
      <c r="B56" s="51"/>
      <c r="C56" s="14"/>
      <c r="D56" s="14"/>
      <c r="E56" s="22"/>
      <c r="F56" s="22"/>
      <c r="G56" s="198"/>
      <c r="H56" s="127"/>
      <c r="I56" s="124"/>
    </row>
    <row r="57" spans="1:9" s="120" customFormat="1" x14ac:dyDescent="0.2">
      <c r="A57" s="1"/>
      <c r="B57" s="51"/>
      <c r="C57" s="28"/>
      <c r="D57" s="98"/>
      <c r="E57" s="39"/>
      <c r="F57" s="39"/>
      <c r="G57" s="198"/>
      <c r="H57" s="127"/>
      <c r="I57" s="124"/>
    </row>
    <row r="58" spans="1:9" s="120" customFormat="1" x14ac:dyDescent="0.2">
      <c r="A58" s="1"/>
      <c r="B58" s="51"/>
      <c r="C58" s="98"/>
      <c r="D58" s="98"/>
      <c r="E58" s="39"/>
      <c r="F58" s="39"/>
      <c r="G58" s="198"/>
      <c r="H58" s="127"/>
      <c r="I58" s="124"/>
    </row>
    <row r="59" spans="1:9" s="120" customFormat="1" x14ac:dyDescent="0.2">
      <c r="A59" s="1"/>
      <c r="B59" s="67"/>
      <c r="C59" s="133"/>
      <c r="D59" s="140"/>
      <c r="E59" s="39"/>
      <c r="F59" s="39"/>
      <c r="G59" s="198"/>
      <c r="H59" s="127"/>
      <c r="I59" s="124"/>
    </row>
    <row r="60" spans="1:9" s="120" customFormat="1" x14ac:dyDescent="0.2">
      <c r="A60" s="1"/>
      <c r="B60" s="67"/>
      <c r="C60" s="133"/>
      <c r="D60" s="140"/>
      <c r="E60" s="39"/>
      <c r="F60" s="39"/>
      <c r="G60" s="198"/>
      <c r="H60" s="127"/>
      <c r="I60" s="124"/>
    </row>
    <row r="61" spans="1:9" s="120" customFormat="1" x14ac:dyDescent="0.2">
      <c r="A61" s="1"/>
      <c r="B61" s="51"/>
      <c r="C61" s="14"/>
      <c r="D61" s="14"/>
      <c r="E61" s="22"/>
      <c r="F61" s="22"/>
      <c r="G61" s="198"/>
      <c r="H61" s="127"/>
      <c r="I61" s="124"/>
    </row>
    <row r="62" spans="1:9" s="120" customFormat="1" x14ac:dyDescent="0.2">
      <c r="A62" s="1"/>
      <c r="B62" s="51"/>
      <c r="C62" s="14"/>
      <c r="D62" s="14"/>
      <c r="E62" s="22"/>
      <c r="F62" s="22"/>
      <c r="G62" s="198"/>
      <c r="H62" s="127"/>
      <c r="I62" s="124"/>
    </row>
    <row r="63" spans="1:9" s="121" customFormat="1" ht="20.100000000000001" customHeight="1" x14ac:dyDescent="0.2">
      <c r="A63" s="30"/>
      <c r="B63" s="74" t="str">
        <f>B10</f>
        <v>C1.2</v>
      </c>
      <c r="C63" s="32" t="s">
        <v>12</v>
      </c>
      <c r="D63" s="32"/>
      <c r="E63" s="33"/>
      <c r="F63" s="34"/>
      <c r="G63" s="34"/>
      <c r="H63" s="128"/>
      <c r="I63" s="129"/>
    </row>
    <row r="64" spans="1:9" x14ac:dyDescent="0.2">
      <c r="B64" s="306" t="str">
        <f>Client1</f>
        <v>Province of KwaZulu-Natal</v>
      </c>
      <c r="C64" s="306"/>
      <c r="D64" s="306"/>
      <c r="E64" s="306"/>
      <c r="F64" s="307" t="str">
        <f>"Contract No. "&amp;ContractNo</f>
        <v>Contract No. ZNB02271/00000/00/DUR/INF/24/T</v>
      </c>
      <c r="G64" s="307"/>
      <c r="H64" s="307"/>
    </row>
    <row r="65" spans="2:9" x14ac:dyDescent="0.2">
      <c r="B65" s="295" t="str">
        <f>Client2</f>
        <v>Department of Transport</v>
      </c>
      <c r="C65" s="295"/>
      <c r="D65" s="295"/>
      <c r="E65" s="295"/>
      <c r="F65" s="293"/>
      <c r="G65" s="293"/>
      <c r="H65" s="293"/>
    </row>
    <row r="66" spans="2:9" x14ac:dyDescent="0.2">
      <c r="B66" s="296"/>
      <c r="C66" s="296"/>
      <c r="D66" s="296"/>
      <c r="E66" s="296"/>
      <c r="F66" s="294"/>
      <c r="G66" s="294"/>
      <c r="H66" s="294"/>
    </row>
    <row r="67" spans="2:9" x14ac:dyDescent="0.2">
      <c r="B67" s="304" t="s">
        <v>8</v>
      </c>
      <c r="C67" s="305"/>
      <c r="D67" s="305"/>
      <c r="E67" s="305"/>
      <c r="F67" s="305"/>
      <c r="G67" s="305"/>
      <c r="H67" s="307" t="str">
        <f>H4</f>
        <v>CHAPTER C1.2</v>
      </c>
      <c r="I67" s="6"/>
    </row>
    <row r="68" spans="2:9" x14ac:dyDescent="0.2">
      <c r="B68" s="297" t="str">
        <f>ContractDescription</f>
        <v>THE CONSTRUCTION OF MASS EARTHWORKS, LAYERWORKS, SURFACING AND DRAINAGE ON DISTRICT ROAD 1097 (FROM KM 0+000 TO KM 4+674) IN THE DURBAN REGION</v>
      </c>
      <c r="C68" s="298"/>
      <c r="D68" s="298"/>
      <c r="E68" s="298"/>
      <c r="F68" s="298"/>
      <c r="G68" s="298"/>
      <c r="H68" s="293"/>
      <c r="I68" s="8"/>
    </row>
    <row r="69" spans="2:9" x14ac:dyDescent="0.2">
      <c r="B69" s="297"/>
      <c r="C69" s="298"/>
      <c r="D69" s="298"/>
      <c r="E69" s="298"/>
      <c r="F69" s="298"/>
      <c r="G69" s="298"/>
      <c r="H69" s="293"/>
      <c r="I69" s="8"/>
    </row>
    <row r="70" spans="2:9" x14ac:dyDescent="0.2">
      <c r="B70" s="299"/>
      <c r="C70" s="300"/>
      <c r="D70" s="300"/>
      <c r="E70" s="300"/>
      <c r="F70" s="300"/>
      <c r="G70" s="300"/>
      <c r="H70" s="294"/>
      <c r="I70" s="8"/>
    </row>
    <row r="71" spans="2:9" s="9" customFormat="1" ht="24.95" customHeight="1" x14ac:dyDescent="0.2">
      <c r="B71" s="68" t="s">
        <v>0</v>
      </c>
      <c r="C71" s="11" t="s">
        <v>1</v>
      </c>
      <c r="D71" s="11"/>
      <c r="E71" s="11" t="s">
        <v>2</v>
      </c>
      <c r="F71" s="11" t="s">
        <v>3</v>
      </c>
      <c r="G71" s="11" t="s">
        <v>4</v>
      </c>
      <c r="H71" s="11" t="s">
        <v>5</v>
      </c>
      <c r="I71" s="12"/>
    </row>
    <row r="72" spans="2:9" s="30" customFormat="1" ht="20.100000000000001" customHeight="1" x14ac:dyDescent="0.2">
      <c r="B72" s="74"/>
      <c r="C72" s="32" t="s">
        <v>40</v>
      </c>
      <c r="D72" s="32" t="s">
        <v>706</v>
      </c>
      <c r="E72" s="33"/>
      <c r="F72" s="34"/>
      <c r="G72" s="34"/>
      <c r="H72" s="128"/>
      <c r="I72" s="129"/>
    </row>
    <row r="73" spans="2:9" x14ac:dyDescent="0.2">
      <c r="B73" s="69"/>
      <c r="C73" s="14"/>
      <c r="D73" s="14"/>
      <c r="E73" s="22"/>
      <c r="F73" s="22"/>
      <c r="G73" s="24"/>
      <c r="H73" s="25"/>
      <c r="I73" s="124"/>
    </row>
    <row r="74" spans="2:9" x14ac:dyDescent="0.2">
      <c r="B74" s="67" t="s">
        <v>41</v>
      </c>
      <c r="C74" s="20" t="s">
        <v>42</v>
      </c>
      <c r="D74" s="20"/>
      <c r="E74" s="22"/>
      <c r="F74" s="22"/>
      <c r="G74" s="24"/>
      <c r="H74" s="25"/>
      <c r="I74" s="124"/>
    </row>
    <row r="75" spans="2:9" x14ac:dyDescent="0.2">
      <c r="B75" s="51"/>
      <c r="C75" s="14"/>
      <c r="D75" s="14"/>
      <c r="E75" s="22"/>
      <c r="F75" s="22"/>
      <c r="G75" s="24"/>
      <c r="H75" s="25"/>
      <c r="I75" s="124"/>
    </row>
    <row r="76" spans="2:9" x14ac:dyDescent="0.2">
      <c r="B76" s="51" t="s">
        <v>43</v>
      </c>
      <c r="C76" s="14" t="s">
        <v>44</v>
      </c>
      <c r="D76" s="14"/>
      <c r="E76" s="22" t="s">
        <v>11</v>
      </c>
      <c r="F76" s="22">
        <v>1</v>
      </c>
      <c r="G76" s="24"/>
      <c r="H76" s="25"/>
      <c r="I76" s="124"/>
    </row>
    <row r="77" spans="2:9" x14ac:dyDescent="0.2">
      <c r="B77" s="51"/>
      <c r="C77" s="14"/>
      <c r="D77" s="14"/>
      <c r="E77" s="22"/>
      <c r="F77" s="22"/>
      <c r="G77" s="24"/>
      <c r="H77" s="25"/>
      <c r="I77" s="124"/>
    </row>
    <row r="78" spans="2:9" x14ac:dyDescent="0.2">
      <c r="B78" s="51" t="s">
        <v>45</v>
      </c>
      <c r="C78" s="14" t="s">
        <v>46</v>
      </c>
      <c r="D78" s="14"/>
      <c r="E78" s="22" t="s">
        <v>23</v>
      </c>
      <c r="F78" s="22">
        <v>18</v>
      </c>
      <c r="G78" s="24"/>
      <c r="H78" s="25"/>
      <c r="I78" s="124"/>
    </row>
    <row r="79" spans="2:9" x14ac:dyDescent="0.2">
      <c r="B79" s="51"/>
      <c r="C79" s="14"/>
      <c r="D79" s="14"/>
      <c r="E79" s="22"/>
      <c r="F79" s="22"/>
      <c r="G79" s="24"/>
      <c r="H79" s="25"/>
      <c r="I79" s="124"/>
    </row>
    <row r="80" spans="2:9" x14ac:dyDescent="0.2">
      <c r="B80" s="51" t="s">
        <v>47</v>
      </c>
      <c r="C80" s="14" t="s">
        <v>48</v>
      </c>
      <c r="D80" s="14"/>
      <c r="E80" s="22"/>
      <c r="F80" s="22"/>
      <c r="G80" s="24"/>
      <c r="H80" s="25"/>
      <c r="I80" s="124"/>
    </row>
    <row r="81" spans="2:9" x14ac:dyDescent="0.2">
      <c r="B81" s="51"/>
      <c r="C81" s="14"/>
      <c r="D81" s="14"/>
      <c r="E81" s="22"/>
      <c r="F81" s="22"/>
      <c r="G81" s="24"/>
      <c r="H81" s="25"/>
      <c r="I81" s="124"/>
    </row>
    <row r="82" spans="2:9" x14ac:dyDescent="0.2">
      <c r="B82" s="51" t="s">
        <v>49</v>
      </c>
      <c r="C82" s="14" t="s">
        <v>52</v>
      </c>
      <c r="D82" s="14"/>
      <c r="E82" s="22" t="s">
        <v>55</v>
      </c>
      <c r="F82" s="22">
        <v>125</v>
      </c>
      <c r="G82" s="24"/>
      <c r="H82" s="25"/>
      <c r="I82" s="124"/>
    </row>
    <row r="83" spans="2:9" x14ac:dyDescent="0.2">
      <c r="B83" s="51"/>
      <c r="C83" s="14"/>
      <c r="D83" s="14"/>
      <c r="E83" s="22"/>
      <c r="F83" s="22"/>
      <c r="G83" s="24"/>
      <c r="H83" s="25"/>
      <c r="I83" s="124"/>
    </row>
    <row r="84" spans="2:9" x14ac:dyDescent="0.2">
      <c r="B84" s="51" t="s">
        <v>50</v>
      </c>
      <c r="C84" s="14" t="s">
        <v>53</v>
      </c>
      <c r="D84" s="14"/>
      <c r="E84" s="22" t="s">
        <v>503</v>
      </c>
      <c r="F84" s="22">
        <v>2750000</v>
      </c>
      <c r="G84" s="24">
        <v>1</v>
      </c>
      <c r="H84" s="25">
        <v>2750000</v>
      </c>
      <c r="I84" s="124"/>
    </row>
    <row r="85" spans="2:9" x14ac:dyDescent="0.2">
      <c r="B85" s="51"/>
      <c r="C85" s="14"/>
      <c r="D85" s="14"/>
      <c r="E85" s="22"/>
      <c r="F85" s="22"/>
      <c r="G85" s="24"/>
      <c r="H85" s="25"/>
      <c r="I85" s="124"/>
    </row>
    <row r="86" spans="2:9" ht="25.5" x14ac:dyDescent="0.2">
      <c r="B86" s="51" t="s">
        <v>51</v>
      </c>
      <c r="C86" s="14" t="s">
        <v>54</v>
      </c>
      <c r="D86" s="14"/>
      <c r="E86" s="22" t="s">
        <v>39</v>
      </c>
      <c r="F86" s="122">
        <f>H84</f>
        <v>2750000</v>
      </c>
      <c r="G86" s="24"/>
      <c r="H86" s="25"/>
      <c r="I86" s="124"/>
    </row>
    <row r="87" spans="2:9" x14ac:dyDescent="0.2">
      <c r="B87" s="51"/>
      <c r="C87" s="14"/>
      <c r="D87" s="14"/>
      <c r="E87" s="22"/>
      <c r="F87" s="22"/>
      <c r="G87" s="24"/>
      <c r="H87" s="25"/>
      <c r="I87" s="124"/>
    </row>
    <row r="88" spans="2:9" x14ac:dyDescent="0.2">
      <c r="B88" s="51"/>
      <c r="C88" s="14"/>
      <c r="D88" s="14"/>
      <c r="E88" s="22"/>
      <c r="F88" s="22"/>
      <c r="G88" s="24"/>
      <c r="H88" s="25"/>
      <c r="I88" s="124"/>
    </row>
    <row r="89" spans="2:9" x14ac:dyDescent="0.2">
      <c r="B89" s="67" t="s">
        <v>56</v>
      </c>
      <c r="C89" s="20" t="s">
        <v>57</v>
      </c>
      <c r="D89" s="20"/>
      <c r="E89" s="22"/>
      <c r="F89" s="22"/>
      <c r="G89" s="24"/>
      <c r="H89" s="25"/>
      <c r="I89" s="124"/>
    </row>
    <row r="90" spans="2:9" x14ac:dyDescent="0.2">
      <c r="B90" s="51"/>
      <c r="C90" s="14"/>
      <c r="D90" s="14"/>
      <c r="E90" s="22"/>
      <c r="F90" s="22"/>
      <c r="G90" s="24"/>
      <c r="H90" s="25"/>
      <c r="I90" s="124"/>
    </row>
    <row r="91" spans="2:9" x14ac:dyDescent="0.2">
      <c r="B91" s="51" t="s">
        <v>58</v>
      </c>
      <c r="C91" s="14" t="s">
        <v>59</v>
      </c>
      <c r="D91" s="14"/>
      <c r="E91" s="22"/>
      <c r="F91" s="22"/>
      <c r="G91" s="24"/>
      <c r="H91" s="25"/>
      <c r="I91" s="124"/>
    </row>
    <row r="92" spans="2:9" x14ac:dyDescent="0.2">
      <c r="B92" s="51"/>
      <c r="C92" s="14"/>
      <c r="D92" s="14"/>
      <c r="E92" s="22"/>
      <c r="F92" s="22"/>
      <c r="G92" s="24"/>
      <c r="H92" s="25"/>
      <c r="I92" s="124"/>
    </row>
    <row r="93" spans="2:9" x14ac:dyDescent="0.2">
      <c r="B93" s="51" t="s">
        <v>60</v>
      </c>
      <c r="C93" s="14" t="s">
        <v>61</v>
      </c>
      <c r="D93" s="14"/>
      <c r="E93" s="22" t="s">
        <v>290</v>
      </c>
      <c r="F93" s="22">
        <v>180</v>
      </c>
      <c r="G93" s="24"/>
      <c r="H93" s="25"/>
      <c r="I93" s="124"/>
    </row>
    <row r="94" spans="2:9" x14ac:dyDescent="0.2">
      <c r="B94" s="51"/>
      <c r="C94" s="14"/>
      <c r="D94" s="14"/>
      <c r="E94" s="22"/>
      <c r="F94" s="22"/>
      <c r="G94" s="24"/>
      <c r="H94" s="25"/>
      <c r="I94" s="124"/>
    </row>
    <row r="95" spans="2:9" x14ac:dyDescent="0.2">
      <c r="B95" s="51" t="s">
        <v>63</v>
      </c>
      <c r="C95" s="14" t="s">
        <v>67</v>
      </c>
      <c r="D95" s="14"/>
      <c r="E95" s="22" t="s">
        <v>290</v>
      </c>
      <c r="F95" s="22">
        <v>180</v>
      </c>
      <c r="G95" s="24"/>
      <c r="H95" s="25"/>
      <c r="I95" s="124"/>
    </row>
    <row r="96" spans="2:9" x14ac:dyDescent="0.2">
      <c r="B96" s="51"/>
      <c r="C96" s="14"/>
      <c r="D96" s="14"/>
      <c r="E96" s="22"/>
      <c r="F96" s="22"/>
      <c r="G96" s="24"/>
      <c r="H96" s="25"/>
      <c r="I96" s="124"/>
    </row>
    <row r="97" spans="2:9" x14ac:dyDescent="0.2">
      <c r="B97" s="51" t="s">
        <v>65</v>
      </c>
      <c r="C97" s="14" t="s">
        <v>68</v>
      </c>
      <c r="D97" s="14"/>
      <c r="E97" s="22" t="s">
        <v>290</v>
      </c>
      <c r="F97" s="22">
        <v>180</v>
      </c>
      <c r="G97" s="24"/>
      <c r="H97" s="25"/>
      <c r="I97" s="124"/>
    </row>
    <row r="98" spans="2:9" x14ac:dyDescent="0.2">
      <c r="B98" s="51"/>
      <c r="C98" s="14"/>
      <c r="D98" s="14"/>
      <c r="E98" s="22"/>
      <c r="F98" s="22"/>
      <c r="G98" s="24"/>
      <c r="H98" s="25"/>
      <c r="I98" s="124"/>
    </row>
    <row r="99" spans="2:9" ht="25.5" x14ac:dyDescent="0.2">
      <c r="B99" s="51" t="s">
        <v>69</v>
      </c>
      <c r="C99" s="14" t="s">
        <v>70</v>
      </c>
      <c r="D99" s="14"/>
      <c r="E99" s="22"/>
      <c r="F99" s="22"/>
      <c r="G99" s="24"/>
      <c r="H99" s="25"/>
      <c r="I99" s="124"/>
    </row>
    <row r="100" spans="2:9" x14ac:dyDescent="0.2">
      <c r="B100" s="51"/>
      <c r="C100" s="14"/>
      <c r="D100" s="14"/>
      <c r="E100" s="22"/>
      <c r="F100" s="22"/>
      <c r="G100" s="24"/>
      <c r="H100" s="25"/>
      <c r="I100" s="124"/>
    </row>
    <row r="101" spans="2:9" x14ac:dyDescent="0.2">
      <c r="B101" s="51" t="s">
        <v>60</v>
      </c>
      <c r="C101" s="14" t="s">
        <v>71</v>
      </c>
      <c r="D101" s="14"/>
      <c r="E101" s="22" t="s">
        <v>290</v>
      </c>
      <c r="F101" s="22">
        <v>20</v>
      </c>
      <c r="G101" s="24"/>
      <c r="H101" s="25"/>
      <c r="I101" s="124"/>
    </row>
    <row r="102" spans="2:9" x14ac:dyDescent="0.2">
      <c r="B102" s="51"/>
      <c r="C102" s="14"/>
      <c r="D102" s="14"/>
      <c r="E102" s="22"/>
      <c r="F102" s="22"/>
      <c r="G102" s="24"/>
      <c r="H102" s="25"/>
      <c r="I102" s="124"/>
    </row>
    <row r="103" spans="2:9" x14ac:dyDescent="0.2">
      <c r="B103" s="51" t="s">
        <v>62</v>
      </c>
      <c r="C103" s="14" t="s">
        <v>72</v>
      </c>
      <c r="D103" s="14"/>
      <c r="E103" s="22" t="s">
        <v>290</v>
      </c>
      <c r="F103" s="22">
        <v>20</v>
      </c>
      <c r="G103" s="24"/>
      <c r="H103" s="25"/>
      <c r="I103" s="124"/>
    </row>
    <row r="104" spans="2:9" x14ac:dyDescent="0.2">
      <c r="B104" s="51"/>
      <c r="C104" s="14"/>
      <c r="D104" s="14"/>
      <c r="E104" s="22"/>
      <c r="F104" s="22"/>
      <c r="G104" s="24"/>
      <c r="H104" s="25"/>
      <c r="I104" s="124"/>
    </row>
    <row r="105" spans="2:9" x14ac:dyDescent="0.2">
      <c r="B105" s="51" t="s">
        <v>63</v>
      </c>
      <c r="C105" s="14" t="s">
        <v>73</v>
      </c>
      <c r="D105" s="14"/>
      <c r="E105" s="22" t="s">
        <v>290</v>
      </c>
      <c r="F105" s="22">
        <v>20</v>
      </c>
      <c r="G105" s="24"/>
      <c r="H105" s="25"/>
      <c r="I105" s="124"/>
    </row>
    <row r="106" spans="2:9" x14ac:dyDescent="0.2">
      <c r="B106" s="51"/>
      <c r="C106" s="14"/>
      <c r="D106" s="14"/>
      <c r="E106" s="22"/>
      <c r="F106" s="22"/>
      <c r="G106" s="24"/>
      <c r="H106" s="25"/>
      <c r="I106" s="124"/>
    </row>
    <row r="107" spans="2:9" x14ac:dyDescent="0.2">
      <c r="B107" s="51" t="s">
        <v>64</v>
      </c>
      <c r="C107" s="14" t="s">
        <v>74</v>
      </c>
      <c r="D107" s="14"/>
      <c r="E107" s="22" t="s">
        <v>290</v>
      </c>
      <c r="F107" s="22">
        <v>20</v>
      </c>
      <c r="G107" s="24"/>
      <c r="H107" s="25"/>
      <c r="I107" s="124"/>
    </row>
    <row r="108" spans="2:9" x14ac:dyDescent="0.2">
      <c r="B108" s="51"/>
      <c r="C108" s="14"/>
      <c r="D108" s="14"/>
      <c r="E108" s="22"/>
      <c r="F108" s="22"/>
      <c r="G108" s="24"/>
      <c r="H108" s="25"/>
      <c r="I108" s="124"/>
    </row>
    <row r="109" spans="2:9" x14ac:dyDescent="0.2">
      <c r="B109" s="51" t="s">
        <v>65</v>
      </c>
      <c r="C109" s="14" t="s">
        <v>672</v>
      </c>
      <c r="D109" s="14"/>
      <c r="E109" s="22" t="s">
        <v>290</v>
      </c>
      <c r="F109" s="22">
        <v>20</v>
      </c>
      <c r="G109" s="24"/>
      <c r="H109" s="25"/>
      <c r="I109" s="124"/>
    </row>
    <row r="110" spans="2:9" x14ac:dyDescent="0.2">
      <c r="B110" s="51"/>
      <c r="C110" s="14"/>
      <c r="D110" s="14"/>
      <c r="E110" s="22"/>
      <c r="F110" s="22"/>
      <c r="G110" s="24"/>
      <c r="H110" s="25"/>
      <c r="I110" s="124"/>
    </row>
    <row r="111" spans="2:9" x14ac:dyDescent="0.2">
      <c r="B111" s="51" t="s">
        <v>66</v>
      </c>
      <c r="C111" s="14" t="s">
        <v>673</v>
      </c>
      <c r="D111" s="14"/>
      <c r="E111" s="22" t="s">
        <v>290</v>
      </c>
      <c r="F111" s="22">
        <v>20</v>
      </c>
      <c r="G111" s="24"/>
      <c r="H111" s="25"/>
      <c r="I111" s="124"/>
    </row>
    <row r="112" spans="2:9" x14ac:dyDescent="0.2">
      <c r="B112" s="51"/>
      <c r="C112" s="14"/>
      <c r="D112" s="14"/>
      <c r="E112" s="22"/>
      <c r="F112" s="22"/>
      <c r="G112" s="24"/>
      <c r="H112" s="25"/>
      <c r="I112" s="124"/>
    </row>
    <row r="113" spans="2:9" x14ac:dyDescent="0.2">
      <c r="B113" s="51" t="s">
        <v>76</v>
      </c>
      <c r="C113" s="14" t="s">
        <v>77</v>
      </c>
      <c r="D113" s="14"/>
      <c r="E113" s="22"/>
      <c r="F113" s="22"/>
      <c r="G113" s="24"/>
      <c r="H113" s="25"/>
      <c r="I113" s="124"/>
    </row>
    <row r="114" spans="2:9" x14ac:dyDescent="0.2">
      <c r="B114" s="51"/>
      <c r="C114" s="14"/>
      <c r="D114" s="14"/>
      <c r="E114" s="22"/>
      <c r="F114" s="22"/>
      <c r="G114" s="24"/>
      <c r="H114" s="25"/>
      <c r="I114" s="124"/>
    </row>
    <row r="115" spans="2:9" x14ac:dyDescent="0.2">
      <c r="B115" s="51" t="s">
        <v>60</v>
      </c>
      <c r="C115" s="14" t="s">
        <v>78</v>
      </c>
      <c r="D115" s="14"/>
      <c r="E115" s="22" t="s">
        <v>503</v>
      </c>
      <c r="F115" s="219">
        <v>350000</v>
      </c>
      <c r="G115" s="24">
        <v>1</v>
      </c>
      <c r="H115" s="25">
        <f t="shared" ref="H115:H121" si="1">G115*F115</f>
        <v>350000</v>
      </c>
      <c r="I115" s="124"/>
    </row>
    <row r="116" spans="2:9" x14ac:dyDescent="0.2">
      <c r="B116" s="51"/>
      <c r="C116" s="14"/>
      <c r="D116" s="14"/>
      <c r="E116" s="22"/>
      <c r="F116" s="22"/>
      <c r="G116" s="24"/>
      <c r="H116" s="25"/>
      <c r="I116" s="124"/>
    </row>
    <row r="117" spans="2:9" ht="25.5" x14ac:dyDescent="0.2">
      <c r="B117" s="51" t="s">
        <v>62</v>
      </c>
      <c r="C117" s="14" t="s">
        <v>79</v>
      </c>
      <c r="D117" s="14"/>
      <c r="E117" s="22" t="s">
        <v>39</v>
      </c>
      <c r="F117" s="219">
        <f>H115</f>
        <v>350000</v>
      </c>
      <c r="G117" s="24"/>
      <c r="H117" s="25"/>
      <c r="I117" s="124"/>
    </row>
    <row r="118" spans="2:9" x14ac:dyDescent="0.2">
      <c r="B118" s="51"/>
      <c r="C118" s="14"/>
      <c r="D118" s="14"/>
      <c r="E118" s="22"/>
      <c r="F118" s="22"/>
      <c r="G118" s="24"/>
      <c r="H118" s="25"/>
      <c r="I118" s="124"/>
    </row>
    <row r="119" spans="2:9" x14ac:dyDescent="0.2">
      <c r="B119" s="164" t="s">
        <v>674</v>
      </c>
      <c r="C119" s="20" t="s">
        <v>698</v>
      </c>
      <c r="D119" s="20"/>
      <c r="E119" s="22"/>
      <c r="F119" s="22"/>
      <c r="G119" s="24"/>
      <c r="H119" s="25"/>
      <c r="I119" s="124"/>
    </row>
    <row r="120" spans="2:9" x14ac:dyDescent="0.2">
      <c r="B120" s="51"/>
      <c r="C120" s="14"/>
      <c r="D120" s="14"/>
      <c r="E120" s="22"/>
      <c r="F120" s="22"/>
      <c r="G120" s="24"/>
      <c r="H120" s="25"/>
      <c r="I120" s="124"/>
    </row>
    <row r="121" spans="2:9" x14ac:dyDescent="0.2">
      <c r="B121" s="47"/>
      <c r="C121" s="14" t="s">
        <v>675</v>
      </c>
      <c r="D121" s="14"/>
      <c r="E121" s="22" t="s">
        <v>677</v>
      </c>
      <c r="F121" s="219">
        <v>464400</v>
      </c>
      <c r="G121" s="24">
        <v>1</v>
      </c>
      <c r="H121" s="25">
        <f t="shared" si="1"/>
        <v>464400</v>
      </c>
      <c r="I121" s="124"/>
    </row>
    <row r="122" spans="2:9" x14ac:dyDescent="0.2">
      <c r="B122" s="77"/>
      <c r="C122" s="14"/>
      <c r="D122" s="14"/>
      <c r="E122" s="22"/>
      <c r="F122" s="22"/>
      <c r="G122" s="24"/>
      <c r="H122" s="25"/>
      <c r="I122" s="124"/>
    </row>
    <row r="123" spans="2:9" ht="25.5" x14ac:dyDescent="0.2">
      <c r="B123" s="77"/>
      <c r="C123" s="14" t="s">
        <v>676</v>
      </c>
      <c r="D123" s="14"/>
      <c r="E123" s="22" t="s">
        <v>39</v>
      </c>
      <c r="F123" s="279">
        <f>H121</f>
        <v>464400</v>
      </c>
      <c r="G123" s="24"/>
      <c r="H123" s="25"/>
      <c r="I123" s="124"/>
    </row>
    <row r="124" spans="2:9" x14ac:dyDescent="0.2">
      <c r="B124" s="51"/>
      <c r="C124" s="14"/>
      <c r="D124" s="14"/>
      <c r="E124" s="22"/>
      <c r="F124" s="22"/>
      <c r="G124" s="24"/>
      <c r="H124" s="25"/>
      <c r="I124" s="124"/>
    </row>
    <row r="125" spans="2:9" x14ac:dyDescent="0.2">
      <c r="B125" s="51"/>
      <c r="C125" s="14"/>
      <c r="D125" s="14"/>
      <c r="E125" s="22"/>
      <c r="F125" s="22"/>
      <c r="G125" s="24"/>
      <c r="H125" s="25"/>
      <c r="I125" s="124"/>
    </row>
    <row r="126" spans="2:9" x14ac:dyDescent="0.2">
      <c r="B126" s="51"/>
      <c r="C126" s="14"/>
      <c r="D126" s="14"/>
      <c r="E126" s="22"/>
      <c r="F126" s="22"/>
      <c r="G126" s="24"/>
      <c r="H126" s="25"/>
      <c r="I126" s="124"/>
    </row>
    <row r="127" spans="2:9" x14ac:dyDescent="0.2">
      <c r="B127" s="69"/>
      <c r="C127" s="14"/>
      <c r="D127" s="14"/>
      <c r="E127" s="22"/>
      <c r="F127" s="22"/>
      <c r="G127" s="24"/>
      <c r="H127" s="25"/>
      <c r="I127" s="124"/>
    </row>
    <row r="128" spans="2:9" x14ac:dyDescent="0.2">
      <c r="B128" s="69"/>
      <c r="C128" s="14"/>
      <c r="D128" s="14"/>
      <c r="E128" s="22"/>
      <c r="F128" s="22"/>
      <c r="G128" s="24"/>
      <c r="H128" s="25"/>
      <c r="I128" s="124"/>
    </row>
    <row r="129" spans="2:9" x14ac:dyDescent="0.2">
      <c r="B129" s="69"/>
      <c r="C129" s="14"/>
      <c r="D129" s="14"/>
      <c r="E129" s="22"/>
      <c r="F129" s="22"/>
      <c r="G129" s="24"/>
      <c r="H129" s="25"/>
      <c r="I129" s="124"/>
    </row>
    <row r="130" spans="2:9" s="30" customFormat="1" ht="24.95" customHeight="1" x14ac:dyDescent="0.2">
      <c r="B130" s="31" t="str">
        <f>B10</f>
        <v>C1.2</v>
      </c>
      <c r="C130" s="32" t="s">
        <v>593</v>
      </c>
      <c r="D130" s="32"/>
      <c r="E130" s="33"/>
      <c r="F130" s="34"/>
      <c r="G130" s="34"/>
      <c r="H130" s="35"/>
      <c r="I130" s="129"/>
    </row>
  </sheetData>
  <mergeCells count="14">
    <mergeCell ref="B64:E64"/>
    <mergeCell ref="F64:H66"/>
    <mergeCell ref="B65:E65"/>
    <mergeCell ref="B66:E66"/>
    <mergeCell ref="B67:G67"/>
    <mergeCell ref="H67:H70"/>
    <mergeCell ref="B68:G70"/>
    <mergeCell ref="F1:H3"/>
    <mergeCell ref="B1:E1"/>
    <mergeCell ref="B2:E2"/>
    <mergeCell ref="B3:E3"/>
    <mergeCell ref="B5:G7"/>
    <mergeCell ref="H4:H7"/>
    <mergeCell ref="B4:G4"/>
  </mergeCells>
  <phoneticPr fontId="14" type="noConversion"/>
  <printOptions horizontalCentered="1"/>
  <pageMargins left="0.43307086614173229" right="0.31496062992125984" top="0.43307086614173229" bottom="0.62992125984251968" header="0.35433070866141736" footer="0.31496062992125984"/>
  <pageSetup paperSize="9" scale="76" firstPageNumber="31" fitToHeight="0" orientation="portrait" cellComments="asDisplayed" useFirstPageNumber="1" r:id="rId1"/>
  <headerFooter>
    <oddHeader xml:space="preserve">&amp;R&amp;"Arial,Bold Italic"
</oddHeader>
  </headerFooter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EFE0-BB11-4A8E-8789-8737B0A08041}">
  <sheetPr codeName="Sheet3">
    <tabColor rgb="FF00B0F0"/>
  </sheetPr>
  <dimension ref="B1:I77"/>
  <sheetViews>
    <sheetView view="pageBreakPreview" zoomScale="70" zoomScaleNormal="125" zoomScaleSheetLayoutView="70" zoomScalePageLayoutView="125" workbookViewId="0">
      <selection activeCell="H77" sqref="H77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5.710937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3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C1.3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16"/>
      <c r="H9" s="17" t="str">
        <f t="shared" ref="H9:H12" si="0">IF(E9="","",F9*G9)</f>
        <v/>
      </c>
      <c r="I9" s="18"/>
    </row>
    <row r="10" spans="2:9" ht="25.5" x14ac:dyDescent="0.2">
      <c r="B10" s="67" t="s">
        <v>80</v>
      </c>
      <c r="C10" s="20" t="s">
        <v>81</v>
      </c>
      <c r="D10" s="20"/>
      <c r="E10" s="22"/>
      <c r="F10" s="22"/>
      <c r="G10" s="42"/>
      <c r="H10" s="25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42"/>
      <c r="H11" s="25" t="str">
        <f t="shared" si="0"/>
        <v/>
      </c>
      <c r="I11" s="43"/>
    </row>
    <row r="12" spans="2:9" x14ac:dyDescent="0.2">
      <c r="B12" s="51" t="s">
        <v>82</v>
      </c>
      <c r="C12" s="14" t="s">
        <v>83</v>
      </c>
      <c r="D12" s="14"/>
      <c r="E12" s="22"/>
      <c r="F12" s="22"/>
      <c r="G12" s="42"/>
      <c r="H12" s="25" t="str">
        <f t="shared" si="0"/>
        <v/>
      </c>
      <c r="I12" s="43"/>
    </row>
    <row r="13" spans="2:9" x14ac:dyDescent="0.2">
      <c r="B13" s="51"/>
      <c r="C13" s="14"/>
      <c r="D13" s="14"/>
      <c r="E13" s="22"/>
      <c r="F13" s="22"/>
      <c r="G13" s="42"/>
      <c r="H13" s="25"/>
      <c r="I13" s="43"/>
    </row>
    <row r="14" spans="2:9" x14ac:dyDescent="0.2">
      <c r="B14" s="51" t="s">
        <v>84</v>
      </c>
      <c r="C14" s="14" t="s">
        <v>86</v>
      </c>
      <c r="D14" s="14"/>
      <c r="E14" s="22" t="s">
        <v>11</v>
      </c>
      <c r="F14" s="23">
        <v>1</v>
      </c>
      <c r="G14" s="24"/>
      <c r="H14" s="25"/>
      <c r="I14" s="44"/>
    </row>
    <row r="15" spans="2:9" x14ac:dyDescent="0.2">
      <c r="B15" s="51"/>
      <c r="C15" s="14"/>
      <c r="D15" s="14"/>
      <c r="E15" s="22"/>
      <c r="F15" s="23"/>
      <c r="G15" s="24"/>
      <c r="H15" s="25"/>
      <c r="I15" s="44"/>
    </row>
    <row r="16" spans="2:9" x14ac:dyDescent="0.2">
      <c r="B16" s="51" t="s">
        <v>85</v>
      </c>
      <c r="C16" s="14" t="s">
        <v>87</v>
      </c>
      <c r="D16" s="14"/>
      <c r="E16" s="22" t="s">
        <v>11</v>
      </c>
      <c r="F16" s="23">
        <v>1</v>
      </c>
      <c r="G16" s="24"/>
      <c r="H16" s="25"/>
      <c r="I16" s="44"/>
    </row>
    <row r="17" spans="2:9" x14ac:dyDescent="0.2">
      <c r="B17" s="51"/>
      <c r="C17" s="14"/>
      <c r="D17" s="14"/>
      <c r="E17" s="22"/>
      <c r="F17" s="23"/>
      <c r="G17" s="24"/>
      <c r="H17" s="25"/>
      <c r="I17" s="44"/>
    </row>
    <row r="18" spans="2:9" x14ac:dyDescent="0.2">
      <c r="B18" s="51" t="s">
        <v>768</v>
      </c>
      <c r="C18" s="14" t="s">
        <v>88</v>
      </c>
      <c r="D18" s="14"/>
      <c r="E18" s="22" t="s">
        <v>23</v>
      </c>
      <c r="F18" s="23">
        <v>18</v>
      </c>
      <c r="G18" s="24"/>
      <c r="H18" s="25"/>
      <c r="I18" s="44"/>
    </row>
    <row r="19" spans="2:9" x14ac:dyDescent="0.2">
      <c r="B19" s="51"/>
      <c r="C19" s="14"/>
      <c r="D19" s="14"/>
      <c r="E19" s="22"/>
      <c r="F19" s="23"/>
      <c r="G19" s="42"/>
      <c r="H19" s="25"/>
      <c r="I19" s="43"/>
    </row>
    <row r="20" spans="2:9" ht="14.25" x14ac:dyDescent="0.2">
      <c r="B20" s="51" t="s">
        <v>89</v>
      </c>
      <c r="C20" s="14" t="s">
        <v>90</v>
      </c>
      <c r="D20" s="14"/>
      <c r="E20" s="22" t="s">
        <v>91</v>
      </c>
      <c r="F20" s="23">
        <v>12</v>
      </c>
      <c r="G20" s="137"/>
      <c r="H20" s="25"/>
      <c r="I20" s="43"/>
    </row>
    <row r="21" spans="2:9" x14ac:dyDescent="0.2">
      <c r="B21" s="51"/>
      <c r="C21" s="14"/>
      <c r="D21" s="14"/>
      <c r="E21" s="22"/>
      <c r="F21" s="23"/>
      <c r="G21" s="42"/>
      <c r="H21" s="25"/>
      <c r="I21" s="46"/>
    </row>
    <row r="22" spans="2:9" x14ac:dyDescent="0.2">
      <c r="B22" s="51"/>
      <c r="C22" s="14"/>
      <c r="D22" s="14"/>
      <c r="E22" s="22"/>
      <c r="F22" s="22"/>
      <c r="G22" s="40"/>
      <c r="H22" s="25"/>
      <c r="I22" s="43"/>
    </row>
    <row r="23" spans="2:9" x14ac:dyDescent="0.2">
      <c r="B23" s="51"/>
      <c r="C23" s="14"/>
      <c r="D23" s="14"/>
      <c r="E23" s="22"/>
      <c r="F23" s="22"/>
      <c r="G23" s="40"/>
      <c r="H23" s="25"/>
      <c r="I23" s="43"/>
    </row>
    <row r="24" spans="2:9" x14ac:dyDescent="0.2">
      <c r="B24" s="51"/>
      <c r="C24" s="14"/>
      <c r="D24" s="14"/>
      <c r="E24" s="22"/>
      <c r="F24" s="22"/>
      <c r="G24" s="40"/>
      <c r="H24" s="25"/>
      <c r="I24" s="43"/>
    </row>
    <row r="25" spans="2:9" x14ac:dyDescent="0.2">
      <c r="B25" s="51"/>
      <c r="C25" s="14"/>
      <c r="D25" s="14"/>
      <c r="E25" s="22"/>
      <c r="F25" s="22"/>
      <c r="G25" s="40"/>
      <c r="H25" s="25"/>
      <c r="I25" s="43"/>
    </row>
    <row r="26" spans="2:9" x14ac:dyDescent="0.2">
      <c r="B26" s="51"/>
      <c r="C26" s="14"/>
      <c r="D26" s="14"/>
      <c r="E26" s="22"/>
      <c r="F26" s="22"/>
      <c r="G26" s="40"/>
      <c r="H26" s="25"/>
      <c r="I26" s="43"/>
    </row>
    <row r="27" spans="2:9" x14ac:dyDescent="0.2">
      <c r="B27" s="51"/>
      <c r="C27" s="14"/>
      <c r="D27" s="14"/>
      <c r="E27" s="22"/>
      <c r="F27" s="22"/>
      <c r="G27" s="40"/>
      <c r="H27" s="25"/>
      <c r="I27" s="43"/>
    </row>
    <row r="28" spans="2:9" x14ac:dyDescent="0.2">
      <c r="B28" s="51"/>
      <c r="C28" s="14"/>
      <c r="D28" s="14"/>
      <c r="E28" s="22"/>
      <c r="F28" s="22"/>
      <c r="G28" s="40"/>
      <c r="H28" s="25"/>
      <c r="I28" s="43"/>
    </row>
    <row r="29" spans="2:9" x14ac:dyDescent="0.2">
      <c r="B29" s="51"/>
      <c r="C29" s="14"/>
      <c r="D29" s="14"/>
      <c r="E29" s="22"/>
      <c r="F29" s="22"/>
      <c r="G29" s="40"/>
      <c r="H29" s="25"/>
      <c r="I29" s="43"/>
    </row>
    <row r="30" spans="2:9" x14ac:dyDescent="0.2">
      <c r="B30" s="51"/>
      <c r="C30" s="14"/>
      <c r="D30" s="14"/>
      <c r="E30" s="22"/>
      <c r="F30" s="22"/>
      <c r="G30" s="40"/>
      <c r="H30" s="25"/>
      <c r="I30" s="43"/>
    </row>
    <row r="31" spans="2:9" x14ac:dyDescent="0.2">
      <c r="B31" s="51"/>
      <c r="C31" s="14"/>
      <c r="D31" s="14"/>
      <c r="E31" s="22"/>
      <c r="F31" s="22"/>
      <c r="G31" s="40"/>
      <c r="H31" s="25"/>
      <c r="I31" s="43"/>
    </row>
    <row r="32" spans="2:9" x14ac:dyDescent="0.2">
      <c r="B32" s="51"/>
      <c r="C32" s="14"/>
      <c r="D32" s="14"/>
      <c r="E32" s="22"/>
      <c r="F32" s="22"/>
      <c r="G32" s="40"/>
      <c r="H32" s="25"/>
      <c r="I32" s="43"/>
    </row>
    <row r="33" spans="2:9" x14ac:dyDescent="0.2">
      <c r="B33" s="51"/>
      <c r="C33" s="14"/>
      <c r="D33" s="14"/>
      <c r="E33" s="22"/>
      <c r="F33" s="22"/>
      <c r="G33" s="40"/>
      <c r="H33" s="25"/>
      <c r="I33" s="43"/>
    </row>
    <row r="34" spans="2:9" x14ac:dyDescent="0.2">
      <c r="B34" s="51"/>
      <c r="C34" s="14"/>
      <c r="D34" s="14"/>
      <c r="E34" s="22"/>
      <c r="F34" s="22"/>
      <c r="G34" s="40"/>
      <c r="H34" s="25"/>
      <c r="I34" s="43"/>
    </row>
    <row r="35" spans="2:9" x14ac:dyDescent="0.2">
      <c r="B35" s="51"/>
      <c r="C35" s="14"/>
      <c r="D35" s="14"/>
      <c r="E35" s="22"/>
      <c r="F35" s="22"/>
      <c r="G35" s="40"/>
      <c r="H35" s="25"/>
      <c r="I35" s="43"/>
    </row>
    <row r="36" spans="2:9" x14ac:dyDescent="0.2">
      <c r="B36" s="51"/>
      <c r="C36" s="14"/>
      <c r="D36" s="14"/>
      <c r="E36" s="22"/>
      <c r="F36" s="22"/>
      <c r="G36" s="40"/>
      <c r="H36" s="25"/>
      <c r="I36" s="43"/>
    </row>
    <row r="37" spans="2:9" x14ac:dyDescent="0.2">
      <c r="B37" s="51"/>
      <c r="C37" s="14"/>
      <c r="D37" s="14"/>
      <c r="E37" s="22"/>
      <c r="F37" s="22"/>
      <c r="G37" s="40"/>
      <c r="H37" s="25"/>
      <c r="I37" s="43"/>
    </row>
    <row r="38" spans="2:9" x14ac:dyDescent="0.2">
      <c r="B38" s="51"/>
      <c r="C38" s="14"/>
      <c r="D38" s="14"/>
      <c r="E38" s="22"/>
      <c r="F38" s="22"/>
      <c r="G38" s="40"/>
      <c r="H38" s="25"/>
      <c r="I38" s="43"/>
    </row>
    <row r="39" spans="2:9" x14ac:dyDescent="0.2">
      <c r="B39" s="51"/>
      <c r="C39" s="14"/>
      <c r="D39" s="14"/>
      <c r="E39" s="22"/>
      <c r="F39" s="22"/>
      <c r="G39" s="40"/>
      <c r="H39" s="25"/>
      <c r="I39" s="43"/>
    </row>
    <row r="40" spans="2:9" x14ac:dyDescent="0.2">
      <c r="B40" s="51"/>
      <c r="C40" s="14"/>
      <c r="D40" s="14"/>
      <c r="E40" s="22"/>
      <c r="F40" s="22"/>
      <c r="G40" s="40"/>
      <c r="H40" s="25"/>
      <c r="I40" s="43"/>
    </row>
    <row r="41" spans="2:9" x14ac:dyDescent="0.2">
      <c r="B41" s="51"/>
      <c r="C41" s="14"/>
      <c r="D41" s="14"/>
      <c r="E41" s="22"/>
      <c r="F41" s="22"/>
      <c r="G41" s="40"/>
      <c r="H41" s="25"/>
      <c r="I41" s="43"/>
    </row>
    <row r="42" spans="2:9" x14ac:dyDescent="0.2">
      <c r="B42" s="51"/>
      <c r="C42" s="14"/>
      <c r="D42" s="14"/>
      <c r="E42" s="22"/>
      <c r="F42" s="22"/>
      <c r="G42" s="40"/>
      <c r="H42" s="25"/>
      <c r="I42" s="43"/>
    </row>
    <row r="43" spans="2:9" x14ac:dyDescent="0.2">
      <c r="B43" s="51"/>
      <c r="C43" s="14"/>
      <c r="D43" s="14"/>
      <c r="E43" s="22"/>
      <c r="F43" s="22"/>
      <c r="G43" s="40"/>
      <c r="H43" s="25"/>
      <c r="I43" s="43"/>
    </row>
    <row r="44" spans="2:9" x14ac:dyDescent="0.2">
      <c r="B44" s="51"/>
      <c r="C44" s="14"/>
      <c r="D44" s="14"/>
      <c r="E44" s="22"/>
      <c r="F44" s="22"/>
      <c r="G44" s="40"/>
      <c r="H44" s="25"/>
      <c r="I44" s="43"/>
    </row>
    <row r="45" spans="2:9" x14ac:dyDescent="0.2">
      <c r="B45" s="51"/>
      <c r="C45" s="14"/>
      <c r="D45" s="14"/>
      <c r="E45" s="22"/>
      <c r="F45" s="22"/>
      <c r="G45" s="40"/>
      <c r="H45" s="25"/>
      <c r="I45" s="43"/>
    </row>
    <row r="46" spans="2:9" x14ac:dyDescent="0.2">
      <c r="B46" s="51"/>
      <c r="C46" s="14"/>
      <c r="D46" s="14"/>
      <c r="E46" s="22"/>
      <c r="F46" s="22"/>
      <c r="G46" s="40"/>
      <c r="H46" s="25"/>
      <c r="I46" s="43"/>
    </row>
    <row r="47" spans="2:9" x14ac:dyDescent="0.2">
      <c r="B47" s="51"/>
      <c r="C47" s="14"/>
      <c r="D47" s="14"/>
      <c r="E47" s="22"/>
      <c r="F47" s="22"/>
      <c r="G47" s="40"/>
      <c r="H47" s="25"/>
      <c r="I47" s="43"/>
    </row>
    <row r="48" spans="2:9" x14ac:dyDescent="0.2">
      <c r="B48" s="51"/>
      <c r="C48" s="14"/>
      <c r="D48" s="14"/>
      <c r="E48" s="22"/>
      <c r="F48" s="22"/>
      <c r="G48" s="40"/>
      <c r="H48" s="25"/>
      <c r="I48" s="43"/>
    </row>
    <row r="49" spans="2:9" x14ac:dyDescent="0.2">
      <c r="B49" s="51"/>
      <c r="C49" s="14"/>
      <c r="D49" s="14"/>
      <c r="E49" s="22"/>
      <c r="F49" s="22"/>
      <c r="G49" s="40"/>
      <c r="H49" s="25"/>
      <c r="I49" s="43"/>
    </row>
    <row r="50" spans="2:9" x14ac:dyDescent="0.2">
      <c r="B50" s="51"/>
      <c r="C50" s="14"/>
      <c r="D50" s="14"/>
      <c r="E50" s="22"/>
      <c r="F50" s="22"/>
      <c r="G50" s="40"/>
      <c r="H50" s="25"/>
      <c r="I50" s="43"/>
    </row>
    <row r="51" spans="2:9" x14ac:dyDescent="0.2">
      <c r="B51" s="51"/>
      <c r="C51" s="14"/>
      <c r="D51" s="14"/>
      <c r="E51" s="22"/>
      <c r="F51" s="22"/>
      <c r="G51" s="40"/>
      <c r="H51" s="25"/>
      <c r="I51" s="43"/>
    </row>
    <row r="52" spans="2:9" x14ac:dyDescent="0.2">
      <c r="B52" s="51"/>
      <c r="C52" s="14"/>
      <c r="D52" s="14"/>
      <c r="E52" s="22"/>
      <c r="F52" s="22"/>
      <c r="G52" s="40"/>
      <c r="H52" s="25"/>
      <c r="I52" s="43"/>
    </row>
    <row r="53" spans="2:9" x14ac:dyDescent="0.2">
      <c r="B53" s="51"/>
      <c r="C53" s="14"/>
      <c r="D53" s="14"/>
      <c r="E53" s="22"/>
      <c r="F53" s="22"/>
      <c r="G53" s="40"/>
      <c r="H53" s="25"/>
      <c r="I53" s="43"/>
    </row>
    <row r="54" spans="2:9" x14ac:dyDescent="0.2">
      <c r="B54" s="51"/>
      <c r="C54" s="14"/>
      <c r="D54" s="14"/>
      <c r="E54" s="22"/>
      <c r="F54" s="22"/>
      <c r="G54" s="40"/>
      <c r="H54" s="25"/>
      <c r="I54" s="43"/>
    </row>
    <row r="55" spans="2:9" x14ac:dyDescent="0.2">
      <c r="B55" s="51"/>
      <c r="C55" s="14"/>
      <c r="D55" s="14"/>
      <c r="E55" s="22"/>
      <c r="F55" s="22"/>
      <c r="G55" s="40"/>
      <c r="H55" s="25"/>
      <c r="I55" s="43"/>
    </row>
    <row r="56" spans="2:9" x14ac:dyDescent="0.2">
      <c r="B56" s="51"/>
      <c r="C56" s="14"/>
      <c r="D56" s="14"/>
      <c r="E56" s="22"/>
      <c r="F56" s="22"/>
      <c r="G56" s="40"/>
      <c r="H56" s="25"/>
      <c r="I56" s="43"/>
    </row>
    <row r="57" spans="2:9" x14ac:dyDescent="0.2">
      <c r="B57" s="51"/>
      <c r="C57" s="14"/>
      <c r="D57" s="14"/>
      <c r="E57" s="22"/>
      <c r="F57" s="22"/>
      <c r="G57" s="40"/>
      <c r="H57" s="25"/>
      <c r="I57" s="43"/>
    </row>
    <row r="58" spans="2:9" x14ac:dyDescent="0.2">
      <c r="B58" s="51"/>
      <c r="C58" s="14"/>
      <c r="D58" s="14"/>
      <c r="E58" s="22"/>
      <c r="F58" s="22"/>
      <c r="G58" s="40"/>
      <c r="H58" s="25"/>
      <c r="I58" s="43"/>
    </row>
    <row r="59" spans="2:9" x14ac:dyDescent="0.2">
      <c r="B59" s="51"/>
      <c r="C59" s="14"/>
      <c r="D59" s="14"/>
      <c r="E59" s="22"/>
      <c r="F59" s="22"/>
      <c r="G59" s="40"/>
      <c r="H59" s="25"/>
      <c r="I59" s="43"/>
    </row>
    <row r="60" spans="2:9" x14ac:dyDescent="0.2">
      <c r="B60" s="51"/>
      <c r="C60" s="14"/>
      <c r="D60" s="14"/>
      <c r="E60" s="22"/>
      <c r="F60" s="22"/>
      <c r="G60" s="40"/>
      <c r="H60" s="25"/>
      <c r="I60" s="43"/>
    </row>
    <row r="61" spans="2:9" x14ac:dyDescent="0.2">
      <c r="B61" s="51"/>
      <c r="C61" s="14"/>
      <c r="D61" s="14"/>
      <c r="E61" s="22"/>
      <c r="F61" s="22"/>
      <c r="G61" s="40"/>
      <c r="H61" s="25"/>
      <c r="I61" s="43"/>
    </row>
    <row r="62" spans="2:9" x14ac:dyDescent="0.2">
      <c r="B62" s="51"/>
      <c r="C62" s="14"/>
      <c r="D62" s="14"/>
      <c r="E62" s="22"/>
      <c r="F62" s="22"/>
      <c r="G62" s="40"/>
      <c r="H62" s="25"/>
      <c r="I62" s="43"/>
    </row>
    <row r="63" spans="2:9" x14ac:dyDescent="0.2">
      <c r="B63" s="51"/>
      <c r="C63" s="14"/>
      <c r="D63" s="14"/>
      <c r="E63" s="22"/>
      <c r="F63" s="22"/>
      <c r="G63" s="40"/>
      <c r="H63" s="25"/>
      <c r="I63" s="43"/>
    </row>
    <row r="64" spans="2:9" x14ac:dyDescent="0.2">
      <c r="B64" s="51"/>
      <c r="C64" s="14"/>
      <c r="D64" s="14"/>
      <c r="E64" s="22"/>
      <c r="F64" s="22"/>
      <c r="G64" s="40"/>
      <c r="H64" s="25"/>
      <c r="I64" s="43"/>
    </row>
    <row r="65" spans="2:9" x14ac:dyDescent="0.2">
      <c r="B65" s="51"/>
      <c r="C65" s="14"/>
      <c r="D65" s="14"/>
      <c r="E65" s="22"/>
      <c r="F65" s="22"/>
      <c r="G65" s="40"/>
      <c r="H65" s="25"/>
      <c r="I65" s="43"/>
    </row>
    <row r="66" spans="2:9" x14ac:dyDescent="0.2">
      <c r="B66" s="51"/>
      <c r="C66" s="14"/>
      <c r="D66" s="14"/>
      <c r="E66" s="22"/>
      <c r="F66" s="22"/>
      <c r="G66" s="40"/>
      <c r="H66" s="25"/>
      <c r="I66" s="43"/>
    </row>
    <row r="67" spans="2:9" x14ac:dyDescent="0.2">
      <c r="B67" s="51"/>
      <c r="C67" s="14"/>
      <c r="D67" s="14"/>
      <c r="E67" s="22"/>
      <c r="F67" s="22"/>
      <c r="G67" s="40"/>
      <c r="H67" s="25"/>
      <c r="I67" s="43"/>
    </row>
    <row r="68" spans="2:9" x14ac:dyDescent="0.2">
      <c r="B68" s="51"/>
      <c r="C68" s="14"/>
      <c r="D68" s="14"/>
      <c r="E68" s="22"/>
      <c r="F68" s="22"/>
      <c r="G68" s="40"/>
      <c r="H68" s="25"/>
      <c r="I68" s="43"/>
    </row>
    <row r="69" spans="2:9" x14ac:dyDescent="0.2">
      <c r="B69" s="51"/>
      <c r="C69" s="14"/>
      <c r="D69" s="14"/>
      <c r="E69" s="22"/>
      <c r="F69" s="22"/>
      <c r="G69" s="40"/>
      <c r="H69" s="25"/>
      <c r="I69" s="43"/>
    </row>
    <row r="70" spans="2:9" x14ac:dyDescent="0.2">
      <c r="B70" s="51"/>
      <c r="C70" s="14"/>
      <c r="D70" s="14"/>
      <c r="E70" s="22"/>
      <c r="F70" s="22"/>
      <c r="G70" s="40"/>
      <c r="H70" s="25"/>
      <c r="I70" s="43"/>
    </row>
    <row r="71" spans="2:9" x14ac:dyDescent="0.2">
      <c r="B71" s="51"/>
      <c r="C71" s="14"/>
      <c r="D71" s="14"/>
      <c r="E71" s="22"/>
      <c r="F71" s="22"/>
      <c r="G71" s="40"/>
      <c r="H71" s="25"/>
      <c r="I71" s="43"/>
    </row>
    <row r="72" spans="2:9" x14ac:dyDescent="0.2">
      <c r="B72" s="51"/>
      <c r="C72" s="14"/>
      <c r="D72" s="14"/>
      <c r="E72" s="22"/>
      <c r="F72" s="22"/>
      <c r="G72" s="40"/>
      <c r="H72" s="25"/>
      <c r="I72" s="43"/>
    </row>
    <row r="73" spans="2:9" x14ac:dyDescent="0.2">
      <c r="B73" s="51"/>
      <c r="C73" s="14"/>
      <c r="D73" s="14"/>
      <c r="E73" s="22"/>
      <c r="F73" s="22"/>
      <c r="G73" s="40"/>
      <c r="H73" s="25"/>
      <c r="I73" s="43"/>
    </row>
    <row r="74" spans="2:9" x14ac:dyDescent="0.2">
      <c r="B74" s="51"/>
      <c r="C74" s="14"/>
      <c r="D74" s="14"/>
      <c r="E74" s="22"/>
      <c r="F74" s="22"/>
      <c r="G74" s="40"/>
      <c r="H74" s="25"/>
      <c r="I74" s="43"/>
    </row>
    <row r="75" spans="2:9" x14ac:dyDescent="0.2">
      <c r="B75" s="51"/>
      <c r="C75" s="14"/>
      <c r="D75" s="14"/>
      <c r="E75" s="22"/>
      <c r="F75" s="22"/>
      <c r="G75" s="40"/>
      <c r="H75" s="25"/>
      <c r="I75" s="43"/>
    </row>
    <row r="76" spans="2:9" x14ac:dyDescent="0.2">
      <c r="B76" s="51"/>
      <c r="C76" s="14"/>
      <c r="D76" s="14"/>
      <c r="E76" s="22"/>
      <c r="F76" s="22"/>
      <c r="G76" s="40"/>
      <c r="H76" s="25"/>
      <c r="I76" s="43"/>
    </row>
    <row r="77" spans="2:9" s="30" customFormat="1" ht="24.95" customHeight="1" x14ac:dyDescent="0.2">
      <c r="B77" s="31" t="str">
        <f>B10</f>
        <v>C1.3</v>
      </c>
      <c r="C77" s="32" t="s">
        <v>594</v>
      </c>
      <c r="D77" s="32"/>
      <c r="E77" s="33"/>
      <c r="F77" s="34"/>
      <c r="G77" s="33"/>
      <c r="H77" s="35"/>
      <c r="I77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74F5-8891-4E64-B19A-C8111725C19A}">
  <sheetPr codeName="Sheet4">
    <tabColor rgb="FF00B0F0"/>
  </sheetPr>
  <dimension ref="B1:I158"/>
  <sheetViews>
    <sheetView view="pageBreakPreview" topLeftCell="C136" zoomScale="110" zoomScaleNormal="100" zoomScaleSheetLayoutView="110" zoomScalePageLayoutView="125" workbookViewId="0">
      <selection activeCell="F98" sqref="F98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6.710937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3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C1.4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16"/>
      <c r="H9" s="25" t="str">
        <f t="shared" ref="H9:H11" si="0">IF(E9="","",F9*G9)</f>
        <v/>
      </c>
      <c r="I9" s="18"/>
    </row>
    <row r="10" spans="2:9" x14ac:dyDescent="0.2">
      <c r="B10" s="67" t="s">
        <v>92</v>
      </c>
      <c r="C10" s="20" t="s">
        <v>93</v>
      </c>
      <c r="D10" s="20"/>
      <c r="E10" s="22"/>
      <c r="F10" s="22"/>
      <c r="G10" s="42"/>
      <c r="H10" s="25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42"/>
      <c r="H11" s="25" t="str">
        <f t="shared" si="0"/>
        <v/>
      </c>
      <c r="I11" s="43"/>
    </row>
    <row r="12" spans="2:9" x14ac:dyDescent="0.2">
      <c r="B12" s="67" t="s">
        <v>94</v>
      </c>
      <c r="C12" s="20" t="s">
        <v>95</v>
      </c>
      <c r="D12" s="20"/>
      <c r="E12" s="22"/>
      <c r="F12" s="22"/>
      <c r="G12" s="42"/>
      <c r="H12" s="25"/>
      <c r="I12" s="43"/>
    </row>
    <row r="13" spans="2:9" x14ac:dyDescent="0.2">
      <c r="B13" s="51"/>
      <c r="C13" s="14"/>
      <c r="D13" s="14"/>
      <c r="E13" s="22"/>
      <c r="F13" s="22"/>
      <c r="G13" s="42"/>
      <c r="H13" s="25"/>
      <c r="I13" s="43"/>
    </row>
    <row r="14" spans="2:9" ht="14.25" x14ac:dyDescent="0.2">
      <c r="B14" s="51" t="s">
        <v>96</v>
      </c>
      <c r="C14" s="14" t="s">
        <v>104</v>
      </c>
      <c r="D14" s="14"/>
      <c r="E14" s="22" t="s">
        <v>91</v>
      </c>
      <c r="F14" s="23">
        <v>90</v>
      </c>
      <c r="G14" s="24"/>
      <c r="H14" s="25"/>
      <c r="I14" s="44"/>
    </row>
    <row r="15" spans="2:9" x14ac:dyDescent="0.2">
      <c r="B15" s="51"/>
      <c r="C15" s="14"/>
      <c r="D15" s="14"/>
      <c r="E15" s="22"/>
      <c r="F15" s="23"/>
      <c r="G15" s="24"/>
      <c r="H15" s="25"/>
      <c r="I15" s="44"/>
    </row>
    <row r="16" spans="2:9" ht="14.25" x14ac:dyDescent="0.2">
      <c r="B16" s="51" t="s">
        <v>97</v>
      </c>
      <c r="C16" s="14" t="s">
        <v>105</v>
      </c>
      <c r="D16" s="14"/>
      <c r="E16" s="22" t="s">
        <v>91</v>
      </c>
      <c r="F16" s="23">
        <v>60</v>
      </c>
      <c r="G16" s="24"/>
      <c r="H16" s="25"/>
      <c r="I16" s="44"/>
    </row>
    <row r="17" spans="2:9" x14ac:dyDescent="0.2">
      <c r="B17" s="51"/>
      <c r="C17" s="14"/>
      <c r="D17" s="14"/>
      <c r="E17" s="22"/>
      <c r="F17" s="23"/>
      <c r="G17" s="24"/>
      <c r="H17" s="25"/>
      <c r="I17" s="44"/>
    </row>
    <row r="18" spans="2:9" ht="14.25" x14ac:dyDescent="0.2">
      <c r="B18" s="51" t="s">
        <v>98</v>
      </c>
      <c r="C18" s="14" t="s">
        <v>106</v>
      </c>
      <c r="D18" s="14"/>
      <c r="E18" s="22" t="s">
        <v>91</v>
      </c>
      <c r="F18" s="23">
        <v>30</v>
      </c>
      <c r="G18" s="24"/>
      <c r="H18" s="25"/>
      <c r="I18" s="44"/>
    </row>
    <row r="19" spans="2:9" x14ac:dyDescent="0.2">
      <c r="B19" s="51"/>
      <c r="C19" s="14"/>
      <c r="D19" s="14"/>
      <c r="E19" s="22"/>
      <c r="F19" s="23"/>
      <c r="G19" s="24"/>
      <c r="H19" s="25"/>
      <c r="I19" s="44"/>
    </row>
    <row r="20" spans="2:9" ht="22.15" customHeight="1" x14ac:dyDescent="0.2">
      <c r="B20" s="51" t="s">
        <v>99</v>
      </c>
      <c r="C20" s="14" t="s">
        <v>107</v>
      </c>
      <c r="D20" s="14"/>
      <c r="E20" s="22" t="s">
        <v>91</v>
      </c>
      <c r="F20" s="23">
        <v>35</v>
      </c>
      <c r="G20" s="42"/>
      <c r="H20" s="25"/>
      <c r="I20" s="43"/>
    </row>
    <row r="21" spans="2:9" x14ac:dyDescent="0.2">
      <c r="B21" s="51"/>
      <c r="C21" s="14"/>
      <c r="D21" s="14"/>
      <c r="E21" s="22"/>
      <c r="F21" s="23"/>
      <c r="G21" s="42"/>
      <c r="H21" s="25"/>
      <c r="I21" s="43"/>
    </row>
    <row r="22" spans="2:9" x14ac:dyDescent="0.2">
      <c r="B22" s="51" t="s">
        <v>100</v>
      </c>
      <c r="C22" s="14" t="s">
        <v>108</v>
      </c>
      <c r="D22" s="14"/>
      <c r="E22" s="22" t="s">
        <v>55</v>
      </c>
      <c r="F22" s="23">
        <v>8</v>
      </c>
      <c r="G22" s="42"/>
      <c r="H22" s="25"/>
      <c r="I22" s="46"/>
    </row>
    <row r="23" spans="2:9" x14ac:dyDescent="0.2">
      <c r="B23" s="51"/>
      <c r="C23" s="14"/>
      <c r="D23" s="14"/>
      <c r="E23" s="22"/>
      <c r="F23" s="23"/>
      <c r="G23" s="42"/>
      <c r="H23" s="25"/>
      <c r="I23" s="46"/>
    </row>
    <row r="24" spans="2:9" x14ac:dyDescent="0.2">
      <c r="B24" s="51" t="s">
        <v>101</v>
      </c>
      <c r="C24" s="14" t="s">
        <v>109</v>
      </c>
      <c r="D24" s="14"/>
      <c r="E24" s="22" t="s">
        <v>55</v>
      </c>
      <c r="F24" s="23">
        <v>4</v>
      </c>
      <c r="G24" s="47"/>
      <c r="H24" s="25"/>
    </row>
    <row r="25" spans="2:9" x14ac:dyDescent="0.2">
      <c r="B25" s="51"/>
      <c r="C25" s="14"/>
      <c r="D25" s="14"/>
      <c r="E25" s="22"/>
      <c r="F25" s="23"/>
      <c r="G25" s="47"/>
      <c r="H25" s="25"/>
    </row>
    <row r="26" spans="2:9" x14ac:dyDescent="0.2">
      <c r="B26" s="51" t="s">
        <v>102</v>
      </c>
      <c r="C26" s="14" t="s">
        <v>110</v>
      </c>
      <c r="D26" s="14"/>
      <c r="E26" s="22" t="s">
        <v>55</v>
      </c>
      <c r="F26" s="23">
        <v>2</v>
      </c>
      <c r="G26" s="47"/>
      <c r="H26" s="25"/>
    </row>
    <row r="27" spans="2:9" x14ac:dyDescent="0.2">
      <c r="B27" s="51"/>
      <c r="C27" s="14"/>
      <c r="D27" s="14"/>
      <c r="E27" s="22"/>
      <c r="F27" s="23"/>
      <c r="G27" s="47"/>
      <c r="H27" s="25"/>
    </row>
    <row r="28" spans="2:9" x14ac:dyDescent="0.2">
      <c r="B28" s="51" t="s">
        <v>103</v>
      </c>
      <c r="C28" s="14" t="s">
        <v>111</v>
      </c>
      <c r="D28" s="14"/>
      <c r="E28" s="22" t="s">
        <v>55</v>
      </c>
      <c r="F28" s="23">
        <v>2</v>
      </c>
      <c r="G28" s="40"/>
      <c r="H28" s="25"/>
    </row>
    <row r="29" spans="2:9" x14ac:dyDescent="0.2">
      <c r="B29" s="51"/>
      <c r="C29" s="14"/>
      <c r="D29" s="14"/>
      <c r="E29" s="22"/>
      <c r="F29" s="23"/>
      <c r="G29" s="40"/>
      <c r="H29" s="25"/>
      <c r="I29" s="44"/>
    </row>
    <row r="30" spans="2:9" x14ac:dyDescent="0.2">
      <c r="B30" s="67" t="s">
        <v>112</v>
      </c>
      <c r="C30" s="20" t="s">
        <v>113</v>
      </c>
      <c r="D30" s="20"/>
      <c r="E30" s="15"/>
      <c r="F30" s="26"/>
      <c r="G30" s="29"/>
      <c r="H30" s="25"/>
      <c r="I30" s="18"/>
    </row>
    <row r="31" spans="2:9" x14ac:dyDescent="0.2">
      <c r="B31" s="51"/>
      <c r="C31" s="14"/>
      <c r="D31" s="14"/>
      <c r="E31" s="22"/>
      <c r="F31" s="23"/>
      <c r="G31" s="45"/>
      <c r="H31" s="25"/>
      <c r="I31" s="43"/>
    </row>
    <row r="32" spans="2:9" ht="14.25" x14ac:dyDescent="0.2">
      <c r="B32" s="51" t="s">
        <v>114</v>
      </c>
      <c r="C32" s="14" t="s">
        <v>117</v>
      </c>
      <c r="D32" s="14"/>
      <c r="E32" s="22" t="s">
        <v>91</v>
      </c>
      <c r="F32" s="23">
        <v>32</v>
      </c>
      <c r="G32" s="155"/>
      <c r="H32" s="25"/>
      <c r="I32" s="43"/>
    </row>
    <row r="33" spans="2:9" x14ac:dyDescent="0.2">
      <c r="B33" s="51"/>
      <c r="C33" s="14"/>
      <c r="D33" s="14"/>
      <c r="E33" s="22"/>
      <c r="F33" s="23"/>
      <c r="G33" s="155"/>
      <c r="H33" s="25"/>
      <c r="I33" s="43"/>
    </row>
    <row r="34" spans="2:9" ht="14.25" x14ac:dyDescent="0.2">
      <c r="B34" s="51" t="s">
        <v>115</v>
      </c>
      <c r="C34" s="14" t="s">
        <v>118</v>
      </c>
      <c r="D34" s="14"/>
      <c r="E34" s="22" t="s">
        <v>91</v>
      </c>
      <c r="F34" s="22">
        <v>4</v>
      </c>
      <c r="G34" s="158"/>
      <c r="H34" s="25"/>
      <c r="I34" s="43"/>
    </row>
    <row r="35" spans="2:9" x14ac:dyDescent="0.2">
      <c r="B35" s="51"/>
      <c r="C35" s="14"/>
      <c r="D35" s="14"/>
      <c r="E35" s="22"/>
      <c r="F35" s="22"/>
      <c r="G35" s="158"/>
      <c r="H35" s="25"/>
      <c r="I35" s="43"/>
    </row>
    <row r="36" spans="2:9" ht="14.25" x14ac:dyDescent="0.2">
      <c r="B36" s="51" t="s">
        <v>116</v>
      </c>
      <c r="C36" s="14" t="s">
        <v>119</v>
      </c>
      <c r="D36" s="14"/>
      <c r="E36" s="22" t="s">
        <v>91</v>
      </c>
      <c r="F36" s="22">
        <v>8</v>
      </c>
      <c r="G36" s="157"/>
      <c r="H36" s="25"/>
      <c r="I36" s="43"/>
    </row>
    <row r="37" spans="2:9" x14ac:dyDescent="0.2">
      <c r="B37" s="51"/>
      <c r="C37" s="14"/>
      <c r="D37" s="14"/>
      <c r="E37" s="22"/>
      <c r="F37" s="22"/>
      <c r="G37" s="40"/>
      <c r="H37" s="25"/>
      <c r="I37" s="43"/>
    </row>
    <row r="38" spans="2:9" ht="14.25" customHeight="1" x14ac:dyDescent="0.2">
      <c r="B38" s="51"/>
      <c r="C38" s="14"/>
      <c r="D38" s="14"/>
      <c r="E38" s="22"/>
      <c r="F38" s="22"/>
      <c r="G38" s="40"/>
      <c r="H38" s="25"/>
      <c r="I38" s="43"/>
    </row>
    <row r="39" spans="2:9" ht="14.25" customHeight="1" x14ac:dyDescent="0.2">
      <c r="B39" s="51"/>
      <c r="C39" s="14"/>
      <c r="D39" s="14"/>
      <c r="E39" s="22"/>
      <c r="F39" s="22"/>
      <c r="G39" s="40"/>
      <c r="H39" s="25"/>
      <c r="I39" s="43"/>
    </row>
    <row r="40" spans="2:9" x14ac:dyDescent="0.2">
      <c r="B40" s="51"/>
      <c r="C40" s="14"/>
      <c r="D40" s="14"/>
      <c r="E40" s="22"/>
      <c r="F40" s="22"/>
      <c r="G40" s="40"/>
      <c r="H40" s="25"/>
      <c r="I40" s="43"/>
    </row>
    <row r="41" spans="2:9" s="30" customFormat="1" ht="20.100000000000001" customHeight="1" x14ac:dyDescent="0.2">
      <c r="B41" s="74" t="str">
        <f>$B$10</f>
        <v>C1.4</v>
      </c>
      <c r="C41" s="32" t="s">
        <v>12</v>
      </c>
      <c r="D41" s="32"/>
      <c r="E41" s="33"/>
      <c r="F41" s="34"/>
      <c r="G41" s="33"/>
      <c r="H41" s="35"/>
      <c r="I41" s="36"/>
    </row>
    <row r="42" spans="2:9" x14ac:dyDescent="0.2">
      <c r="B42" s="295" t="str">
        <f>Client1</f>
        <v>Province of KwaZulu-Natal</v>
      </c>
      <c r="C42" s="295"/>
      <c r="D42" s="295"/>
      <c r="E42" s="295"/>
      <c r="F42" s="293" t="str">
        <f>"Contract No. "&amp;ContractNo</f>
        <v>Contract No. ZNB02271/00000/00/DUR/INF/24/T</v>
      </c>
      <c r="G42" s="293"/>
      <c r="H42" s="293"/>
    </row>
    <row r="43" spans="2:9" x14ac:dyDescent="0.2">
      <c r="B43" s="295" t="str">
        <f>Client2</f>
        <v>Department of Transport</v>
      </c>
      <c r="C43" s="295"/>
      <c r="D43" s="295"/>
      <c r="E43" s="295"/>
      <c r="F43" s="293"/>
      <c r="G43" s="293"/>
      <c r="H43" s="293"/>
    </row>
    <row r="44" spans="2:9" x14ac:dyDescent="0.2">
      <c r="B44" s="296"/>
      <c r="C44" s="296"/>
      <c r="D44" s="296"/>
      <c r="E44" s="296"/>
      <c r="F44" s="294"/>
      <c r="G44" s="294"/>
      <c r="H44" s="294"/>
    </row>
    <row r="45" spans="2:9" x14ac:dyDescent="0.2">
      <c r="B45" s="304" t="s">
        <v>8</v>
      </c>
      <c r="C45" s="305"/>
      <c r="D45" s="305"/>
      <c r="E45" s="305"/>
      <c r="F45" s="305"/>
      <c r="G45" s="305"/>
      <c r="H45" s="307" t="str">
        <f>H4</f>
        <v>CHAPTER C1.4</v>
      </c>
      <c r="I45" s="6"/>
    </row>
    <row r="46" spans="2:9" x14ac:dyDescent="0.2">
      <c r="B46" s="297" t="str">
        <f>ContractDescription</f>
        <v>THE CONSTRUCTION OF MASS EARTHWORKS, LAYERWORKS, SURFACING AND DRAINAGE ON DISTRICT ROAD 1097 (FROM KM 0+000 TO KM 4+674) IN THE DURBAN REGION</v>
      </c>
      <c r="C46" s="298"/>
      <c r="D46" s="298"/>
      <c r="E46" s="298"/>
      <c r="F46" s="298"/>
      <c r="G46" s="298"/>
      <c r="H46" s="293"/>
      <c r="I46" s="8"/>
    </row>
    <row r="47" spans="2:9" x14ac:dyDescent="0.2">
      <c r="B47" s="297"/>
      <c r="C47" s="298"/>
      <c r="D47" s="298"/>
      <c r="E47" s="298"/>
      <c r="F47" s="298"/>
      <c r="G47" s="298"/>
      <c r="H47" s="293"/>
      <c r="I47" s="8"/>
    </row>
    <row r="48" spans="2:9" x14ac:dyDescent="0.2">
      <c r="B48" s="299"/>
      <c r="C48" s="300"/>
      <c r="D48" s="300"/>
      <c r="E48" s="300"/>
      <c r="F48" s="300"/>
      <c r="G48" s="300"/>
      <c r="H48" s="294"/>
      <c r="I48" s="8"/>
    </row>
    <row r="49" spans="2:9" s="9" customFormat="1" ht="24.95" customHeight="1" x14ac:dyDescent="0.2">
      <c r="B49" s="68" t="s">
        <v>0</v>
      </c>
      <c r="C49" s="11" t="s">
        <v>1</v>
      </c>
      <c r="D49" s="11" t="s">
        <v>706</v>
      </c>
      <c r="E49" s="11" t="s">
        <v>2</v>
      </c>
      <c r="F49" s="11" t="s">
        <v>3</v>
      </c>
      <c r="G49" s="11" t="s">
        <v>4</v>
      </c>
      <c r="H49" s="11" t="s">
        <v>5</v>
      </c>
      <c r="I49" s="12"/>
    </row>
    <row r="50" spans="2:9" s="30" customFormat="1" ht="20.100000000000001" customHeight="1" x14ac:dyDescent="0.2">
      <c r="B50" s="74"/>
      <c r="C50" s="32" t="s">
        <v>40</v>
      </c>
      <c r="D50" s="32"/>
      <c r="E50" s="33"/>
      <c r="F50" s="34"/>
      <c r="G50" s="33"/>
      <c r="H50" s="35"/>
      <c r="I50" s="36"/>
    </row>
    <row r="51" spans="2:9" x14ac:dyDescent="0.2">
      <c r="B51" s="51"/>
      <c r="C51" s="14"/>
      <c r="D51" s="14"/>
      <c r="E51" s="22"/>
      <c r="F51" s="22"/>
      <c r="G51" s="40"/>
      <c r="H51" s="25" t="str">
        <f t="shared" ref="H51:H52" si="1">IF(E51="","",F51*G51)</f>
        <v/>
      </c>
      <c r="I51" s="43"/>
    </row>
    <row r="52" spans="2:9" x14ac:dyDescent="0.2">
      <c r="B52" s="67" t="s">
        <v>120</v>
      </c>
      <c r="C52" s="20" t="s">
        <v>121</v>
      </c>
      <c r="D52" s="20"/>
      <c r="E52" s="22"/>
      <c r="F52" s="22"/>
      <c r="G52" s="40"/>
      <c r="H52" s="25" t="str">
        <f t="shared" si="1"/>
        <v/>
      </c>
      <c r="I52" s="43"/>
    </row>
    <row r="53" spans="2:9" x14ac:dyDescent="0.2">
      <c r="B53" s="51"/>
      <c r="C53" s="14"/>
      <c r="D53" s="14"/>
      <c r="E53" s="22"/>
      <c r="F53" s="22"/>
      <c r="G53" s="40"/>
      <c r="H53" s="25"/>
      <c r="I53" s="43"/>
    </row>
    <row r="54" spans="2:9" x14ac:dyDescent="0.2">
      <c r="B54" s="51" t="s">
        <v>128</v>
      </c>
      <c r="C54" s="14" t="s">
        <v>122</v>
      </c>
      <c r="D54" s="14"/>
      <c r="E54" s="22" t="s">
        <v>55</v>
      </c>
      <c r="F54" s="22">
        <v>20</v>
      </c>
      <c r="G54" s="40"/>
      <c r="H54" s="127"/>
      <c r="I54" s="43"/>
    </row>
    <row r="55" spans="2:9" x14ac:dyDescent="0.2">
      <c r="B55" s="51"/>
      <c r="C55" s="14"/>
      <c r="D55" s="14"/>
      <c r="E55" s="22"/>
      <c r="F55" s="22"/>
      <c r="G55" s="40"/>
      <c r="H55" s="127"/>
      <c r="I55" s="43"/>
    </row>
    <row r="56" spans="2:9" x14ac:dyDescent="0.2">
      <c r="B56" s="51" t="s">
        <v>129</v>
      </c>
      <c r="C56" s="14" t="s">
        <v>123</v>
      </c>
      <c r="D56" s="14"/>
      <c r="E56" s="22" t="s">
        <v>55</v>
      </c>
      <c r="F56" s="22">
        <v>4</v>
      </c>
      <c r="G56" s="49"/>
      <c r="H56" s="127"/>
      <c r="I56" s="43"/>
    </row>
    <row r="57" spans="2:9" x14ac:dyDescent="0.2">
      <c r="B57" s="51"/>
      <c r="C57" s="14"/>
      <c r="D57" s="14"/>
      <c r="E57" s="22"/>
      <c r="F57" s="22"/>
      <c r="G57" s="49"/>
      <c r="H57" s="127"/>
      <c r="I57" s="43"/>
    </row>
    <row r="58" spans="2:9" ht="25.5" x14ac:dyDescent="0.2">
      <c r="B58" s="51" t="s">
        <v>130</v>
      </c>
      <c r="C58" s="14" t="s">
        <v>124</v>
      </c>
      <c r="D58" s="14"/>
      <c r="E58" s="22" t="s">
        <v>55</v>
      </c>
      <c r="F58" s="22">
        <v>8</v>
      </c>
      <c r="G58" s="49"/>
      <c r="H58" s="127"/>
      <c r="I58" s="43"/>
    </row>
    <row r="59" spans="2:9" x14ac:dyDescent="0.2">
      <c r="B59" s="51"/>
      <c r="C59" s="14"/>
      <c r="D59" s="14"/>
      <c r="E59" s="22"/>
      <c r="F59" s="22"/>
      <c r="G59" s="49"/>
      <c r="H59" s="127"/>
      <c r="I59" s="43"/>
    </row>
    <row r="60" spans="2:9" x14ac:dyDescent="0.2">
      <c r="B60" s="51"/>
      <c r="C60" s="14"/>
      <c r="D60" s="14"/>
      <c r="E60" s="22"/>
      <c r="F60" s="22"/>
      <c r="G60" s="40"/>
      <c r="H60" s="127"/>
      <c r="I60" s="43"/>
    </row>
    <row r="61" spans="2:9" x14ac:dyDescent="0.2">
      <c r="B61" s="51" t="s">
        <v>131</v>
      </c>
      <c r="C61" s="14" t="s">
        <v>125</v>
      </c>
      <c r="D61" s="14"/>
      <c r="E61" s="22" t="s">
        <v>55</v>
      </c>
      <c r="F61" s="22">
        <v>1</v>
      </c>
      <c r="G61" s="40"/>
      <c r="H61" s="127"/>
      <c r="I61" s="43"/>
    </row>
    <row r="62" spans="2:9" x14ac:dyDescent="0.2">
      <c r="B62" s="51"/>
      <c r="C62" s="14"/>
      <c r="D62" s="14"/>
      <c r="E62" s="22"/>
      <c r="F62" s="22"/>
      <c r="G62" s="40"/>
      <c r="H62" s="127"/>
      <c r="I62" s="43"/>
    </row>
    <row r="63" spans="2:9" x14ac:dyDescent="0.2">
      <c r="B63" s="51" t="s">
        <v>132</v>
      </c>
      <c r="C63" s="14" t="s">
        <v>126</v>
      </c>
      <c r="D63" s="14"/>
      <c r="E63" s="22" t="s">
        <v>55</v>
      </c>
      <c r="F63" s="22">
        <v>4</v>
      </c>
      <c r="G63" s="40"/>
      <c r="H63" s="127"/>
      <c r="I63" s="43"/>
    </row>
    <row r="64" spans="2:9" x14ac:dyDescent="0.2">
      <c r="B64" s="51"/>
      <c r="C64" s="28"/>
      <c r="D64" s="98"/>
      <c r="E64" s="22"/>
      <c r="F64" s="22"/>
      <c r="G64" s="40"/>
      <c r="H64" s="127"/>
      <c r="I64" s="43"/>
    </row>
    <row r="65" spans="2:9" x14ac:dyDescent="0.2">
      <c r="B65" s="51" t="s">
        <v>133</v>
      </c>
      <c r="C65" s="28" t="s">
        <v>127</v>
      </c>
      <c r="D65" s="98"/>
      <c r="E65" s="22" t="s">
        <v>55</v>
      </c>
      <c r="F65" s="22">
        <v>4</v>
      </c>
      <c r="G65" s="49"/>
      <c r="H65" s="127"/>
      <c r="I65" s="124"/>
    </row>
    <row r="66" spans="2:9" x14ac:dyDescent="0.2">
      <c r="B66" s="51"/>
      <c r="C66" s="28"/>
      <c r="D66" s="98"/>
      <c r="E66" s="22"/>
      <c r="F66" s="22"/>
      <c r="G66" s="49"/>
      <c r="H66" s="127"/>
      <c r="I66" s="124"/>
    </row>
    <row r="67" spans="2:9" x14ac:dyDescent="0.2">
      <c r="B67" s="51" t="s">
        <v>134</v>
      </c>
      <c r="C67" s="14" t="s">
        <v>137</v>
      </c>
      <c r="D67" s="14"/>
      <c r="E67" s="22" t="s">
        <v>55</v>
      </c>
      <c r="F67" s="22">
        <v>10</v>
      </c>
      <c r="G67" s="40"/>
      <c r="H67" s="127"/>
      <c r="I67" s="43"/>
    </row>
    <row r="68" spans="2:9" x14ac:dyDescent="0.2">
      <c r="B68" s="51"/>
      <c r="C68" s="28"/>
      <c r="D68" s="98"/>
      <c r="E68" s="22"/>
      <c r="F68" s="22"/>
      <c r="G68" s="40"/>
      <c r="H68" s="127"/>
      <c r="I68" s="43"/>
    </row>
    <row r="69" spans="2:9" x14ac:dyDescent="0.2">
      <c r="B69" s="51"/>
      <c r="C69" s="28"/>
      <c r="D69" s="98"/>
      <c r="E69" s="22"/>
      <c r="F69" s="39"/>
      <c r="G69" s="40"/>
      <c r="H69" s="127"/>
      <c r="I69" s="50"/>
    </row>
    <row r="70" spans="2:9" ht="25.5" x14ac:dyDescent="0.2">
      <c r="B70" s="51" t="s">
        <v>135</v>
      </c>
      <c r="C70" s="28" t="s">
        <v>138</v>
      </c>
      <c r="D70" s="97"/>
      <c r="E70" s="22" t="s">
        <v>55</v>
      </c>
      <c r="F70" s="39">
        <v>8</v>
      </c>
      <c r="G70" s="40"/>
      <c r="H70" s="127"/>
    </row>
    <row r="71" spans="2:9" x14ac:dyDescent="0.2">
      <c r="B71" s="51"/>
      <c r="C71" s="27"/>
      <c r="D71" s="97"/>
      <c r="E71" s="22"/>
      <c r="F71" s="39"/>
      <c r="G71" s="40"/>
      <c r="H71" s="127"/>
    </row>
    <row r="72" spans="2:9" x14ac:dyDescent="0.2">
      <c r="B72" s="51" t="s">
        <v>136</v>
      </c>
      <c r="C72" s="14" t="s">
        <v>139</v>
      </c>
      <c r="D72" s="14"/>
      <c r="E72" s="22" t="s">
        <v>55</v>
      </c>
      <c r="F72" s="22">
        <v>2</v>
      </c>
      <c r="G72" s="40"/>
      <c r="H72" s="127"/>
      <c r="I72" s="43"/>
    </row>
    <row r="73" spans="2:9" x14ac:dyDescent="0.2">
      <c r="B73" s="51"/>
      <c r="C73" s="14"/>
      <c r="D73" s="14"/>
      <c r="E73" s="22"/>
      <c r="F73" s="22"/>
      <c r="G73" s="40"/>
      <c r="H73" s="127"/>
      <c r="I73" s="43"/>
    </row>
    <row r="74" spans="2:9" x14ac:dyDescent="0.2">
      <c r="B74" s="51" t="s">
        <v>140</v>
      </c>
      <c r="C74" s="14" t="s">
        <v>149</v>
      </c>
      <c r="D74" s="14"/>
      <c r="E74" s="22" t="s">
        <v>55</v>
      </c>
      <c r="F74" s="22">
        <v>4</v>
      </c>
      <c r="G74" s="40"/>
      <c r="H74" s="127"/>
      <c r="I74" s="43"/>
    </row>
    <row r="75" spans="2:9" x14ac:dyDescent="0.2">
      <c r="B75" s="51"/>
      <c r="C75" s="14"/>
      <c r="D75" s="14"/>
      <c r="E75" s="22"/>
      <c r="F75" s="22"/>
      <c r="G75" s="40"/>
      <c r="H75" s="127"/>
      <c r="I75" s="43"/>
    </row>
    <row r="76" spans="2:9" x14ac:dyDescent="0.2">
      <c r="B76" s="51" t="s">
        <v>141</v>
      </c>
      <c r="C76" s="14" t="s">
        <v>150</v>
      </c>
      <c r="D76" s="14"/>
      <c r="E76" s="22" t="s">
        <v>55</v>
      </c>
      <c r="F76" s="22">
        <v>8</v>
      </c>
      <c r="G76" s="40"/>
      <c r="H76" s="127"/>
      <c r="I76" s="43"/>
    </row>
    <row r="77" spans="2:9" x14ac:dyDescent="0.2">
      <c r="B77" s="51"/>
      <c r="C77" s="14"/>
      <c r="D77" s="14"/>
      <c r="E77" s="22"/>
      <c r="F77" s="22"/>
      <c r="G77" s="40"/>
      <c r="H77" s="127"/>
      <c r="I77" s="43"/>
    </row>
    <row r="78" spans="2:9" x14ac:dyDescent="0.2">
      <c r="B78" s="51" t="s">
        <v>142</v>
      </c>
      <c r="C78" s="14" t="s">
        <v>151</v>
      </c>
      <c r="D78" s="14"/>
      <c r="E78" s="22" t="s">
        <v>55</v>
      </c>
      <c r="F78" s="22">
        <v>10</v>
      </c>
      <c r="G78" s="49"/>
      <c r="H78" s="127"/>
      <c r="I78" s="124"/>
    </row>
    <row r="79" spans="2:9" x14ac:dyDescent="0.2">
      <c r="B79" s="51"/>
      <c r="C79" s="14"/>
      <c r="D79" s="14"/>
      <c r="E79" s="22"/>
      <c r="F79" s="22"/>
      <c r="G79" s="49"/>
      <c r="H79" s="25"/>
      <c r="I79" s="124"/>
    </row>
    <row r="80" spans="2:9" x14ac:dyDescent="0.2">
      <c r="B80" s="51" t="s">
        <v>143</v>
      </c>
      <c r="C80" s="14" t="s">
        <v>152</v>
      </c>
      <c r="D80" s="14"/>
      <c r="E80" s="22" t="s">
        <v>55</v>
      </c>
      <c r="F80" s="22">
        <v>4</v>
      </c>
      <c r="G80" s="40"/>
      <c r="H80" s="25"/>
      <c r="I80" s="43"/>
    </row>
    <row r="81" spans="2:9" x14ac:dyDescent="0.2">
      <c r="B81" s="51"/>
      <c r="C81" s="14"/>
      <c r="D81" s="14"/>
      <c r="E81" s="22"/>
      <c r="F81" s="22"/>
      <c r="G81" s="40"/>
      <c r="H81" s="25"/>
      <c r="I81" s="43"/>
    </row>
    <row r="82" spans="2:9" x14ac:dyDescent="0.2">
      <c r="B82" s="51" t="s">
        <v>144</v>
      </c>
      <c r="C82" s="14" t="s">
        <v>153</v>
      </c>
      <c r="D82" s="14"/>
      <c r="E82" s="22" t="s">
        <v>55</v>
      </c>
      <c r="F82" s="22">
        <v>3</v>
      </c>
      <c r="G82" s="40"/>
      <c r="H82" s="25"/>
      <c r="I82" s="43"/>
    </row>
    <row r="83" spans="2:9" x14ac:dyDescent="0.2">
      <c r="B83" s="51"/>
      <c r="C83" s="14"/>
      <c r="D83" s="14"/>
      <c r="E83" s="22"/>
      <c r="F83" s="22"/>
      <c r="G83" s="40"/>
      <c r="H83" s="25"/>
      <c r="I83" s="43"/>
    </row>
    <row r="84" spans="2:9" x14ac:dyDescent="0.2">
      <c r="B84" s="51" t="s">
        <v>145</v>
      </c>
      <c r="C84" s="14" t="s">
        <v>154</v>
      </c>
      <c r="D84" s="14"/>
      <c r="E84" s="22" t="s">
        <v>55</v>
      </c>
      <c r="F84" s="22">
        <v>1</v>
      </c>
      <c r="G84" s="40"/>
      <c r="H84" s="25"/>
      <c r="I84" s="43"/>
    </row>
    <row r="85" spans="2:9" x14ac:dyDescent="0.2">
      <c r="B85" s="51"/>
      <c r="C85" s="14"/>
      <c r="D85" s="14"/>
      <c r="E85" s="22"/>
      <c r="F85" s="22"/>
      <c r="G85" s="40"/>
      <c r="H85" s="25"/>
      <c r="I85" s="43"/>
    </row>
    <row r="86" spans="2:9" ht="33.6" customHeight="1" x14ac:dyDescent="0.2">
      <c r="B86" s="51" t="s">
        <v>146</v>
      </c>
      <c r="C86" s="14" t="s">
        <v>155</v>
      </c>
      <c r="D86" s="14"/>
      <c r="E86" s="22" t="s">
        <v>55</v>
      </c>
      <c r="F86" s="22">
        <v>1</v>
      </c>
      <c r="G86" s="40"/>
      <c r="H86" s="25"/>
      <c r="I86" s="43"/>
    </row>
    <row r="87" spans="2:9" x14ac:dyDescent="0.2">
      <c r="B87" s="51"/>
      <c r="C87" s="14"/>
      <c r="D87" s="14"/>
      <c r="E87" s="22"/>
      <c r="F87" s="22"/>
      <c r="G87" s="40"/>
      <c r="H87" s="25"/>
      <c r="I87" s="43"/>
    </row>
    <row r="88" spans="2:9" x14ac:dyDescent="0.2">
      <c r="B88" s="51" t="s">
        <v>147</v>
      </c>
      <c r="C88" s="14" t="s">
        <v>156</v>
      </c>
      <c r="D88" s="14"/>
      <c r="E88" s="22" t="s">
        <v>55</v>
      </c>
      <c r="F88" s="22">
        <v>3</v>
      </c>
      <c r="G88" s="40"/>
      <c r="H88" s="25"/>
      <c r="I88" s="43"/>
    </row>
    <row r="89" spans="2:9" x14ac:dyDescent="0.2">
      <c r="B89" s="51"/>
      <c r="C89" s="14"/>
      <c r="D89" s="14"/>
      <c r="E89" s="22"/>
      <c r="F89" s="22"/>
      <c r="G89" s="40"/>
      <c r="H89" s="25"/>
      <c r="I89" s="43"/>
    </row>
    <row r="90" spans="2:9" x14ac:dyDescent="0.2">
      <c r="B90" s="51" t="s">
        <v>148</v>
      </c>
      <c r="C90" s="14" t="s">
        <v>157</v>
      </c>
      <c r="D90" s="14"/>
      <c r="E90" s="22" t="s">
        <v>55</v>
      </c>
      <c r="F90" s="22">
        <v>2</v>
      </c>
      <c r="G90" s="40"/>
      <c r="H90" s="25"/>
      <c r="I90" s="43"/>
    </row>
    <row r="91" spans="2:9" x14ac:dyDescent="0.2">
      <c r="B91" s="51"/>
      <c r="C91" s="14"/>
      <c r="D91" s="14"/>
      <c r="E91" s="22"/>
      <c r="F91" s="22"/>
      <c r="G91" s="40"/>
      <c r="H91" s="25"/>
      <c r="I91" s="43"/>
    </row>
    <row r="92" spans="2:9" x14ac:dyDescent="0.2">
      <c r="B92" s="67" t="s">
        <v>158</v>
      </c>
      <c r="C92" s="20" t="s">
        <v>159</v>
      </c>
      <c r="D92" s="20"/>
      <c r="E92" s="22"/>
      <c r="F92" s="22"/>
      <c r="G92" s="40"/>
      <c r="H92" s="25"/>
      <c r="I92" s="43"/>
    </row>
    <row r="93" spans="2:9" x14ac:dyDescent="0.2">
      <c r="B93" s="51"/>
      <c r="C93" s="14"/>
      <c r="D93" s="14"/>
      <c r="E93" s="22"/>
      <c r="F93" s="22"/>
      <c r="G93" s="40"/>
      <c r="H93" s="25"/>
      <c r="I93" s="43"/>
    </row>
    <row r="94" spans="2:9" ht="25.5" x14ac:dyDescent="0.2">
      <c r="B94" s="51" t="s">
        <v>160</v>
      </c>
      <c r="C94" s="14" t="s">
        <v>175</v>
      </c>
      <c r="D94" s="14"/>
      <c r="E94" s="22" t="s">
        <v>504</v>
      </c>
      <c r="F94" s="219">
        <v>36000</v>
      </c>
      <c r="G94" s="40">
        <v>1</v>
      </c>
      <c r="H94" s="25">
        <f>G94*F94</f>
        <v>36000</v>
      </c>
      <c r="I94" s="43"/>
    </row>
    <row r="95" spans="2:9" x14ac:dyDescent="0.2">
      <c r="B95" s="51"/>
      <c r="C95" s="14"/>
      <c r="D95" s="14"/>
      <c r="E95" s="22"/>
      <c r="F95" s="22"/>
      <c r="G95" s="40"/>
      <c r="H95" s="25"/>
      <c r="I95" s="43"/>
    </row>
    <row r="96" spans="2:9" x14ac:dyDescent="0.2">
      <c r="B96" s="51" t="s">
        <v>161</v>
      </c>
      <c r="C96" s="14" t="s">
        <v>177</v>
      </c>
      <c r="D96" s="14"/>
      <c r="E96" s="22" t="s">
        <v>39</v>
      </c>
      <c r="F96" s="219">
        <f>H94</f>
        <v>36000</v>
      </c>
      <c r="G96" s="220"/>
      <c r="H96" s="25"/>
      <c r="I96" s="43"/>
    </row>
    <row r="97" spans="2:9" x14ac:dyDescent="0.2">
      <c r="B97" s="51"/>
      <c r="C97" s="14"/>
      <c r="D97" s="14"/>
      <c r="E97" s="22"/>
      <c r="F97" s="22"/>
      <c r="G97" s="40"/>
      <c r="H97" s="25"/>
      <c r="I97" s="43"/>
    </row>
    <row r="98" spans="2:9" ht="25.5" x14ac:dyDescent="0.2">
      <c r="B98" s="51" t="s">
        <v>162</v>
      </c>
      <c r="C98" s="14" t="s">
        <v>176</v>
      </c>
      <c r="D98" s="14"/>
      <c r="E98" s="22" t="s">
        <v>504</v>
      </c>
      <c r="F98" s="219">
        <v>27000</v>
      </c>
      <c r="G98" s="40">
        <v>1</v>
      </c>
      <c r="H98" s="25">
        <f>G98*F98</f>
        <v>27000</v>
      </c>
      <c r="I98" s="43"/>
    </row>
    <row r="99" spans="2:9" x14ac:dyDescent="0.2">
      <c r="B99" s="51"/>
      <c r="C99" s="14"/>
      <c r="D99" s="14"/>
      <c r="E99" s="22"/>
      <c r="F99" s="22"/>
      <c r="G99" s="40"/>
      <c r="H99" s="25"/>
      <c r="I99" s="43"/>
    </row>
    <row r="100" spans="2:9" x14ac:dyDescent="0.2">
      <c r="B100" s="51" t="s">
        <v>163</v>
      </c>
      <c r="C100" s="14" t="s">
        <v>178</v>
      </c>
      <c r="D100" s="14"/>
      <c r="E100" s="22" t="s">
        <v>39</v>
      </c>
      <c r="F100" s="219">
        <f>H98</f>
        <v>27000</v>
      </c>
      <c r="G100" s="220"/>
      <c r="H100" s="25"/>
      <c r="I100" s="43"/>
    </row>
    <row r="101" spans="2:9" x14ac:dyDescent="0.2">
      <c r="B101" s="51"/>
      <c r="C101" s="14"/>
      <c r="D101" s="14"/>
      <c r="E101" s="22"/>
      <c r="F101" s="22"/>
      <c r="G101" s="40"/>
      <c r="H101" s="25"/>
      <c r="I101" s="43"/>
    </row>
    <row r="102" spans="2:9" x14ac:dyDescent="0.2">
      <c r="B102" s="51"/>
      <c r="C102" s="14"/>
      <c r="D102" s="14"/>
      <c r="E102" s="22"/>
      <c r="F102" s="22"/>
      <c r="G102" s="40"/>
      <c r="H102" s="25"/>
      <c r="I102" s="43"/>
    </row>
    <row r="103" spans="2:9" x14ac:dyDescent="0.2">
      <c r="B103" s="51"/>
      <c r="C103" s="14"/>
      <c r="D103" s="14"/>
      <c r="E103" s="22"/>
      <c r="F103" s="22"/>
      <c r="G103" s="40"/>
      <c r="H103" s="25"/>
      <c r="I103" s="43"/>
    </row>
    <row r="104" spans="2:9" x14ac:dyDescent="0.2">
      <c r="B104" s="51"/>
      <c r="C104" s="14"/>
      <c r="D104" s="14"/>
      <c r="E104" s="22"/>
      <c r="F104" s="22"/>
      <c r="G104" s="40"/>
      <c r="H104" s="25"/>
      <c r="I104" s="43"/>
    </row>
    <row r="105" spans="2:9" x14ac:dyDescent="0.2">
      <c r="B105" s="51"/>
      <c r="C105" s="14"/>
      <c r="D105" s="14"/>
      <c r="E105" s="22"/>
      <c r="F105" s="22"/>
      <c r="G105" s="40"/>
      <c r="H105" s="25"/>
      <c r="I105" s="43"/>
    </row>
    <row r="106" spans="2:9" x14ac:dyDescent="0.2">
      <c r="B106" s="51"/>
      <c r="C106" s="14"/>
      <c r="D106" s="14"/>
      <c r="E106" s="22"/>
      <c r="F106" s="22"/>
      <c r="G106" s="40"/>
      <c r="H106" s="25"/>
      <c r="I106" s="43"/>
    </row>
    <row r="107" spans="2:9" x14ac:dyDescent="0.2">
      <c r="B107" s="51"/>
      <c r="C107" s="14"/>
      <c r="D107" s="14"/>
      <c r="E107" s="22"/>
      <c r="F107" s="22"/>
      <c r="G107" s="40"/>
      <c r="H107" s="25"/>
      <c r="I107" s="43"/>
    </row>
    <row r="108" spans="2:9" x14ac:dyDescent="0.2">
      <c r="B108" s="51"/>
      <c r="C108" s="14"/>
      <c r="D108" s="14"/>
      <c r="E108" s="22"/>
      <c r="F108" s="22"/>
      <c r="G108" s="40"/>
      <c r="H108" s="25"/>
      <c r="I108" s="43"/>
    </row>
    <row r="109" spans="2:9" x14ac:dyDescent="0.2">
      <c r="B109" s="51"/>
      <c r="C109" s="14"/>
      <c r="D109" s="14"/>
      <c r="E109" s="22"/>
      <c r="F109" s="22"/>
      <c r="G109" s="40"/>
      <c r="H109" s="25"/>
      <c r="I109" s="43"/>
    </row>
    <row r="110" spans="2:9" x14ac:dyDescent="0.2">
      <c r="B110" s="51"/>
      <c r="C110" s="14"/>
      <c r="D110" s="14"/>
      <c r="E110" s="22"/>
      <c r="F110" s="22"/>
      <c r="G110" s="40"/>
      <c r="H110" s="25"/>
      <c r="I110" s="43"/>
    </row>
    <row r="111" spans="2:9" x14ac:dyDescent="0.2">
      <c r="B111" s="51"/>
      <c r="C111" s="14"/>
      <c r="D111" s="14"/>
      <c r="E111" s="22"/>
      <c r="F111" s="22"/>
      <c r="G111" s="40"/>
      <c r="H111" s="25"/>
      <c r="I111" s="43"/>
    </row>
    <row r="112" spans="2:9" x14ac:dyDescent="0.2">
      <c r="B112" s="51"/>
      <c r="C112" s="14"/>
      <c r="D112" s="14"/>
      <c r="E112" s="22"/>
      <c r="F112" s="22"/>
      <c r="G112" s="40"/>
      <c r="H112" s="25" t="str">
        <f t="shared" ref="H112:H113" si="2">IF(E112="","",F112*G112)</f>
        <v/>
      </c>
      <c r="I112" s="43"/>
    </row>
    <row r="113" spans="2:9" x14ac:dyDescent="0.2">
      <c r="B113" s="51"/>
      <c r="C113" s="14"/>
      <c r="D113" s="14"/>
      <c r="E113" s="22"/>
      <c r="F113" s="22"/>
      <c r="G113" s="40"/>
      <c r="H113" s="25" t="str">
        <f t="shared" si="2"/>
        <v/>
      </c>
      <c r="I113" s="43"/>
    </row>
    <row r="114" spans="2:9" s="30" customFormat="1" ht="20.100000000000001" customHeight="1" x14ac:dyDescent="0.2">
      <c r="B114" s="74" t="str">
        <f>$B$10</f>
        <v>C1.4</v>
      </c>
      <c r="C114" s="32" t="s">
        <v>12</v>
      </c>
      <c r="D114" s="32"/>
      <c r="E114" s="33"/>
      <c r="F114" s="34"/>
      <c r="G114" s="33"/>
      <c r="H114" s="35"/>
      <c r="I114" s="36"/>
    </row>
    <row r="115" spans="2:9" x14ac:dyDescent="0.2">
      <c r="B115" s="295" t="str">
        <f>Client1</f>
        <v>Province of KwaZulu-Natal</v>
      </c>
      <c r="C115" s="295"/>
      <c r="D115" s="295"/>
      <c r="E115" s="295"/>
      <c r="F115" s="293" t="str">
        <f>"Contract No. "&amp;ContractNo</f>
        <v>Contract No. ZNB02271/00000/00/DUR/INF/24/T</v>
      </c>
      <c r="G115" s="293"/>
      <c r="H115" s="293"/>
    </row>
    <row r="116" spans="2:9" x14ac:dyDescent="0.2">
      <c r="B116" s="295" t="str">
        <f>Client2</f>
        <v>Department of Transport</v>
      </c>
      <c r="C116" s="295"/>
      <c r="D116" s="295"/>
      <c r="E116" s="295"/>
      <c r="F116" s="293"/>
      <c r="G116" s="293"/>
      <c r="H116" s="293"/>
    </row>
    <row r="117" spans="2:9" x14ac:dyDescent="0.2">
      <c r="B117" s="296"/>
      <c r="C117" s="296"/>
      <c r="D117" s="296"/>
      <c r="E117" s="296"/>
      <c r="F117" s="294"/>
      <c r="G117" s="294"/>
      <c r="H117" s="294"/>
    </row>
    <row r="118" spans="2:9" x14ac:dyDescent="0.2">
      <c r="B118" s="304" t="s">
        <v>8</v>
      </c>
      <c r="C118" s="305"/>
      <c r="D118" s="305"/>
      <c r="E118" s="305"/>
      <c r="F118" s="305"/>
      <c r="G118" s="305"/>
      <c r="H118" s="307">
        <f>H78</f>
        <v>0</v>
      </c>
      <c r="I118" s="6"/>
    </row>
    <row r="119" spans="2:9" x14ac:dyDescent="0.2">
      <c r="B119" s="297" t="str">
        <f>ContractDescription</f>
        <v>THE CONSTRUCTION OF MASS EARTHWORKS, LAYERWORKS, SURFACING AND DRAINAGE ON DISTRICT ROAD 1097 (FROM KM 0+000 TO KM 4+674) IN THE DURBAN REGION</v>
      </c>
      <c r="C119" s="298"/>
      <c r="D119" s="298"/>
      <c r="E119" s="298"/>
      <c r="F119" s="298"/>
      <c r="G119" s="298"/>
      <c r="H119" s="293"/>
      <c r="I119" s="8"/>
    </row>
    <row r="120" spans="2:9" x14ac:dyDescent="0.2">
      <c r="B120" s="297"/>
      <c r="C120" s="298"/>
      <c r="D120" s="298"/>
      <c r="E120" s="298"/>
      <c r="F120" s="298"/>
      <c r="G120" s="298"/>
      <c r="H120" s="293"/>
      <c r="I120" s="8"/>
    </row>
    <row r="121" spans="2:9" x14ac:dyDescent="0.2">
      <c r="B121" s="299"/>
      <c r="C121" s="300"/>
      <c r="D121" s="300"/>
      <c r="E121" s="300"/>
      <c r="F121" s="300"/>
      <c r="G121" s="300"/>
      <c r="H121" s="294"/>
      <c r="I121" s="8"/>
    </row>
    <row r="122" spans="2:9" s="9" customFormat="1" ht="24.95" customHeight="1" x14ac:dyDescent="0.2">
      <c r="B122" s="68" t="s">
        <v>0</v>
      </c>
      <c r="C122" s="11" t="s">
        <v>1</v>
      </c>
      <c r="D122" s="11" t="s">
        <v>706</v>
      </c>
      <c r="E122" s="11" t="s">
        <v>2</v>
      </c>
      <c r="F122" s="11" t="s">
        <v>3</v>
      </c>
      <c r="G122" s="11" t="s">
        <v>4</v>
      </c>
      <c r="H122" s="11" t="s">
        <v>5</v>
      </c>
      <c r="I122" s="12"/>
    </row>
    <row r="123" spans="2:9" s="30" customFormat="1" ht="20.100000000000001" customHeight="1" x14ac:dyDescent="0.2">
      <c r="B123" s="74"/>
      <c r="C123" s="32" t="s">
        <v>40</v>
      </c>
      <c r="D123" s="32"/>
      <c r="E123" s="33"/>
      <c r="F123" s="34"/>
      <c r="G123" s="33"/>
      <c r="H123" s="35"/>
      <c r="I123" s="36"/>
    </row>
    <row r="124" spans="2:9" x14ac:dyDescent="0.2">
      <c r="B124" s="67"/>
      <c r="C124" s="92"/>
      <c r="D124" s="92"/>
      <c r="E124" s="93"/>
      <c r="F124" s="93"/>
      <c r="G124" s="94"/>
      <c r="H124" s="25" t="str">
        <f t="shared" ref="H124:H125" si="3">IF(E124="","",F124*G124)</f>
        <v/>
      </c>
      <c r="I124" s="43"/>
    </row>
    <row r="125" spans="2:9" ht="25.5" x14ac:dyDescent="0.2">
      <c r="B125" s="51" t="s">
        <v>164</v>
      </c>
      <c r="C125" s="14" t="s">
        <v>165</v>
      </c>
      <c r="D125" s="14"/>
      <c r="E125" s="22"/>
      <c r="F125" s="22"/>
      <c r="G125" s="40"/>
      <c r="H125" s="25" t="str">
        <f t="shared" si="3"/>
        <v/>
      </c>
      <c r="I125" s="43"/>
    </row>
    <row r="126" spans="2:9" x14ac:dyDescent="0.2">
      <c r="B126" s="51"/>
      <c r="C126" s="14"/>
      <c r="D126" s="14"/>
      <c r="E126" s="22"/>
      <c r="F126" s="22"/>
      <c r="G126" s="40"/>
      <c r="H126" s="25"/>
      <c r="I126" s="43"/>
    </row>
    <row r="127" spans="2:9" x14ac:dyDescent="0.2">
      <c r="B127" s="51" t="s">
        <v>166</v>
      </c>
      <c r="C127" s="14" t="s">
        <v>167</v>
      </c>
      <c r="D127" s="14"/>
      <c r="E127" s="22" t="s">
        <v>11</v>
      </c>
      <c r="F127" s="22">
        <v>1</v>
      </c>
      <c r="G127" s="40"/>
      <c r="H127" s="25"/>
      <c r="I127" s="43"/>
    </row>
    <row r="128" spans="2:9" x14ac:dyDescent="0.2">
      <c r="B128" s="51"/>
      <c r="C128" s="14"/>
      <c r="D128" s="14"/>
      <c r="E128" s="22"/>
      <c r="F128" s="22"/>
      <c r="G128" s="40"/>
      <c r="H128" s="25"/>
      <c r="I128" s="43"/>
    </row>
    <row r="129" spans="2:9" x14ac:dyDescent="0.2">
      <c r="B129" s="51" t="s">
        <v>168</v>
      </c>
      <c r="C129" s="14" t="s">
        <v>169</v>
      </c>
      <c r="D129" s="14"/>
      <c r="E129" s="22" t="s">
        <v>23</v>
      </c>
      <c r="F129" s="22">
        <v>18</v>
      </c>
      <c r="G129" s="40"/>
      <c r="H129" s="25"/>
      <c r="I129" s="43"/>
    </row>
    <row r="130" spans="2:9" x14ac:dyDescent="0.2">
      <c r="B130" s="51"/>
      <c r="C130" s="14"/>
      <c r="D130" s="14"/>
      <c r="E130" s="22"/>
      <c r="F130" s="22"/>
      <c r="G130" s="40"/>
      <c r="H130" s="25"/>
      <c r="I130" s="43"/>
    </row>
    <row r="131" spans="2:9" x14ac:dyDescent="0.2">
      <c r="B131" s="51" t="s">
        <v>170</v>
      </c>
      <c r="C131" s="14" t="s">
        <v>171</v>
      </c>
      <c r="D131" s="14"/>
      <c r="E131" s="22"/>
      <c r="F131" s="22"/>
      <c r="G131" s="40"/>
      <c r="H131" s="25"/>
      <c r="I131" s="43"/>
    </row>
    <row r="132" spans="2:9" x14ac:dyDescent="0.2">
      <c r="B132" s="51"/>
      <c r="C132" s="14"/>
      <c r="D132" s="14"/>
      <c r="E132" s="22"/>
      <c r="F132" s="22"/>
      <c r="G132" s="40"/>
      <c r="H132" s="25"/>
      <c r="I132" s="43"/>
    </row>
    <row r="133" spans="2:9" ht="38.25" x14ac:dyDescent="0.2">
      <c r="B133" s="51" t="s">
        <v>172</v>
      </c>
      <c r="C133" s="14" t="s">
        <v>179</v>
      </c>
      <c r="D133" s="14"/>
      <c r="E133" s="22" t="s">
        <v>11</v>
      </c>
      <c r="F133" s="22">
        <v>1</v>
      </c>
      <c r="G133" s="40"/>
      <c r="H133" s="25"/>
      <c r="I133" s="43"/>
    </row>
    <row r="134" spans="2:9" x14ac:dyDescent="0.2">
      <c r="B134" s="51"/>
      <c r="C134" s="14"/>
      <c r="D134" s="14"/>
      <c r="E134" s="22"/>
      <c r="F134" s="22"/>
      <c r="G134" s="40"/>
      <c r="H134" s="25"/>
      <c r="I134" s="43"/>
    </row>
    <row r="135" spans="2:9" ht="38.25" x14ac:dyDescent="0.2">
      <c r="B135" s="51" t="s">
        <v>173</v>
      </c>
      <c r="C135" s="14" t="s">
        <v>180</v>
      </c>
      <c r="D135" s="14"/>
      <c r="E135" s="22" t="s">
        <v>23</v>
      </c>
      <c r="F135" s="171">
        <v>18</v>
      </c>
      <c r="G135" s="40"/>
      <c r="H135" s="25"/>
      <c r="I135" s="43"/>
    </row>
    <row r="136" spans="2:9" x14ac:dyDescent="0.2">
      <c r="B136" s="51"/>
      <c r="C136" s="14"/>
      <c r="D136" s="14"/>
      <c r="E136" s="22"/>
      <c r="F136" s="22"/>
      <c r="G136" s="40"/>
      <c r="H136" s="25"/>
      <c r="I136" s="43"/>
    </row>
    <row r="137" spans="2:9" x14ac:dyDescent="0.2">
      <c r="B137" s="51"/>
      <c r="C137" s="14"/>
      <c r="D137" s="14"/>
      <c r="E137" s="22"/>
      <c r="F137" s="22"/>
      <c r="G137" s="40"/>
      <c r="H137" s="25"/>
      <c r="I137" s="43"/>
    </row>
    <row r="138" spans="2:9" x14ac:dyDescent="0.2">
      <c r="B138" s="51"/>
      <c r="C138" s="14"/>
      <c r="D138" s="14"/>
      <c r="E138" s="22"/>
      <c r="F138" s="22"/>
      <c r="G138" s="40"/>
      <c r="H138" s="25"/>
      <c r="I138" s="43"/>
    </row>
    <row r="139" spans="2:9" x14ac:dyDescent="0.2">
      <c r="B139" s="51"/>
      <c r="C139" s="14"/>
      <c r="D139" s="14"/>
      <c r="E139" s="22"/>
      <c r="F139" s="22"/>
      <c r="G139" s="40"/>
      <c r="H139" s="25"/>
      <c r="I139" s="43"/>
    </row>
    <row r="140" spans="2:9" ht="12" customHeight="1" x14ac:dyDescent="0.2">
      <c r="B140" s="51"/>
      <c r="C140" s="14"/>
      <c r="D140" s="14"/>
      <c r="E140" s="22"/>
      <c r="F140" s="22"/>
      <c r="G140" s="40"/>
      <c r="H140" s="25"/>
      <c r="I140" s="43"/>
    </row>
    <row r="141" spans="2:9" x14ac:dyDescent="0.2">
      <c r="B141" s="51"/>
      <c r="C141" s="14"/>
      <c r="D141" s="14"/>
      <c r="E141" s="22"/>
      <c r="F141" s="22"/>
      <c r="G141" s="40"/>
      <c r="H141" s="25"/>
      <c r="I141" s="43"/>
    </row>
    <row r="142" spans="2:9" x14ac:dyDescent="0.2">
      <c r="B142" s="51"/>
      <c r="C142" s="14"/>
      <c r="D142" s="14"/>
      <c r="E142" s="22"/>
      <c r="F142" s="22"/>
      <c r="G142" s="40"/>
      <c r="H142" s="25" t="str">
        <f t="shared" ref="H142:H157" si="4">IF(E142="","",F142*G142)</f>
        <v/>
      </c>
      <c r="I142" s="43"/>
    </row>
    <row r="143" spans="2:9" x14ac:dyDescent="0.2">
      <c r="B143" s="51"/>
      <c r="C143" s="14"/>
      <c r="D143" s="14"/>
      <c r="E143" s="22"/>
      <c r="F143" s="22"/>
      <c r="G143" s="40"/>
      <c r="H143" s="25" t="str">
        <f t="shared" si="4"/>
        <v/>
      </c>
      <c r="I143" s="43"/>
    </row>
    <row r="144" spans="2:9" x14ac:dyDescent="0.2">
      <c r="B144" s="51"/>
      <c r="C144" s="14"/>
      <c r="D144" s="14"/>
      <c r="E144" s="22"/>
      <c r="F144" s="22"/>
      <c r="G144" s="40"/>
      <c r="H144" s="25" t="str">
        <f t="shared" si="4"/>
        <v/>
      </c>
      <c r="I144" s="43"/>
    </row>
    <row r="145" spans="2:9" x14ac:dyDescent="0.2">
      <c r="B145" s="51"/>
      <c r="C145" s="14"/>
      <c r="D145" s="14"/>
      <c r="E145" s="22"/>
      <c r="F145" s="22"/>
      <c r="G145" s="40"/>
      <c r="H145" s="25" t="str">
        <f t="shared" si="4"/>
        <v/>
      </c>
      <c r="I145" s="43"/>
    </row>
    <row r="146" spans="2:9" x14ac:dyDescent="0.2">
      <c r="B146" s="51"/>
      <c r="C146" s="14"/>
      <c r="D146" s="14"/>
      <c r="E146" s="22"/>
      <c r="F146" s="22"/>
      <c r="G146" s="40"/>
      <c r="H146" s="25" t="str">
        <f t="shared" si="4"/>
        <v/>
      </c>
      <c r="I146" s="43"/>
    </row>
    <row r="147" spans="2:9" x14ac:dyDescent="0.2">
      <c r="B147" s="51"/>
      <c r="C147" s="14"/>
      <c r="D147" s="14"/>
      <c r="E147" s="22"/>
      <c r="F147" s="22"/>
      <c r="G147" s="40"/>
      <c r="H147" s="25" t="str">
        <f t="shared" si="4"/>
        <v/>
      </c>
      <c r="I147" s="43"/>
    </row>
    <row r="148" spans="2:9" x14ac:dyDescent="0.2">
      <c r="B148" s="51"/>
      <c r="C148" s="14"/>
      <c r="D148" s="14"/>
      <c r="E148" s="22"/>
      <c r="F148" s="22"/>
      <c r="G148" s="40"/>
      <c r="H148" s="25" t="str">
        <f t="shared" si="4"/>
        <v/>
      </c>
      <c r="I148" s="43"/>
    </row>
    <row r="149" spans="2:9" x14ac:dyDescent="0.2">
      <c r="B149" s="51"/>
      <c r="C149" s="14"/>
      <c r="D149" s="14"/>
      <c r="E149" s="22"/>
      <c r="F149" s="22"/>
      <c r="G149" s="40"/>
      <c r="H149" s="25" t="str">
        <f t="shared" si="4"/>
        <v/>
      </c>
      <c r="I149" s="43"/>
    </row>
    <row r="150" spans="2:9" x14ac:dyDescent="0.2">
      <c r="B150" s="51"/>
      <c r="C150" s="14"/>
      <c r="D150" s="14"/>
      <c r="E150" s="22"/>
      <c r="F150" s="22"/>
      <c r="G150" s="40"/>
      <c r="H150" s="25" t="str">
        <f t="shared" si="4"/>
        <v/>
      </c>
      <c r="I150" s="43"/>
    </row>
    <row r="151" spans="2:9" x14ac:dyDescent="0.2">
      <c r="B151" s="51"/>
      <c r="C151" s="14"/>
      <c r="D151" s="14"/>
      <c r="E151" s="22"/>
      <c r="F151" s="22"/>
      <c r="G151" s="40"/>
      <c r="H151" s="25" t="str">
        <f t="shared" si="4"/>
        <v/>
      </c>
      <c r="I151" s="43"/>
    </row>
    <row r="152" spans="2:9" x14ac:dyDescent="0.2">
      <c r="B152" s="51"/>
      <c r="C152" s="14"/>
      <c r="D152" s="14"/>
      <c r="E152" s="22"/>
      <c r="F152" s="22"/>
      <c r="G152" s="40"/>
      <c r="H152" s="25" t="str">
        <f t="shared" si="4"/>
        <v/>
      </c>
      <c r="I152" s="43"/>
    </row>
    <row r="153" spans="2:9" x14ac:dyDescent="0.2">
      <c r="B153" s="51"/>
      <c r="C153" s="14"/>
      <c r="D153" s="14"/>
      <c r="E153" s="22"/>
      <c r="F153" s="22"/>
      <c r="G153" s="40"/>
      <c r="H153" s="25" t="str">
        <f t="shared" si="4"/>
        <v/>
      </c>
      <c r="I153" s="43"/>
    </row>
    <row r="154" spans="2:9" x14ac:dyDescent="0.2">
      <c r="B154" s="51"/>
      <c r="C154" s="14"/>
      <c r="D154" s="14"/>
      <c r="E154" s="22"/>
      <c r="F154" s="22"/>
      <c r="G154" s="40"/>
      <c r="H154" s="25" t="str">
        <f t="shared" si="4"/>
        <v/>
      </c>
      <c r="I154" s="43"/>
    </row>
    <row r="155" spans="2:9" x14ac:dyDescent="0.2">
      <c r="B155" s="51"/>
      <c r="C155" s="14"/>
      <c r="D155" s="14"/>
      <c r="E155" s="22"/>
      <c r="F155" s="22"/>
      <c r="G155" s="40"/>
      <c r="H155" s="25" t="str">
        <f t="shared" si="4"/>
        <v/>
      </c>
      <c r="I155" s="43"/>
    </row>
    <row r="156" spans="2:9" x14ac:dyDescent="0.2">
      <c r="B156" s="51"/>
      <c r="C156" s="14"/>
      <c r="D156" s="14"/>
      <c r="E156" s="22"/>
      <c r="F156" s="22"/>
      <c r="G156" s="40"/>
      <c r="H156" s="25" t="str">
        <f t="shared" si="4"/>
        <v/>
      </c>
      <c r="I156" s="43"/>
    </row>
    <row r="157" spans="2:9" x14ac:dyDescent="0.2">
      <c r="B157" s="51"/>
      <c r="C157" s="14"/>
      <c r="D157" s="14"/>
      <c r="E157" s="22"/>
      <c r="F157" s="22"/>
      <c r="G157" s="40"/>
      <c r="H157" s="25" t="str">
        <f t="shared" si="4"/>
        <v/>
      </c>
      <c r="I157" s="43"/>
    </row>
    <row r="158" spans="2:9" s="30" customFormat="1" ht="24.95" customHeight="1" x14ac:dyDescent="0.2">
      <c r="B158" s="31" t="str">
        <f>B10</f>
        <v>C1.4</v>
      </c>
      <c r="C158" s="32" t="s">
        <v>594</v>
      </c>
      <c r="D158" s="32"/>
      <c r="E158" s="33"/>
      <c r="F158" s="34"/>
      <c r="G158" s="33"/>
      <c r="H158" s="35"/>
      <c r="I158" s="36"/>
    </row>
  </sheetData>
  <mergeCells count="18">
    <mergeCell ref="F1:H1"/>
    <mergeCell ref="B5:G7"/>
    <mergeCell ref="H4:H7"/>
    <mergeCell ref="B4:G4"/>
    <mergeCell ref="B42:E42"/>
    <mergeCell ref="F42:H44"/>
    <mergeCell ref="B43:E43"/>
    <mergeCell ref="B44:E44"/>
    <mergeCell ref="B45:G45"/>
    <mergeCell ref="H45:H48"/>
    <mergeCell ref="B46:G48"/>
    <mergeCell ref="B118:G118"/>
    <mergeCell ref="H118:H121"/>
    <mergeCell ref="B119:G121"/>
    <mergeCell ref="B115:E115"/>
    <mergeCell ref="F115:H117"/>
    <mergeCell ref="B116:E116"/>
    <mergeCell ref="B117:E117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5E22-0819-4877-AE8F-D8F2A910665C}">
  <sheetPr codeName="Sheet5">
    <tabColor rgb="FF00B0F0"/>
  </sheetPr>
  <dimension ref="B1:I169"/>
  <sheetViews>
    <sheetView view="pageBreakPreview" topLeftCell="A136" zoomScale="80" zoomScaleNormal="100" zoomScaleSheetLayoutView="80" zoomScalePageLayoutView="125" workbookViewId="0">
      <selection activeCell="F147" sqref="F147:F149"/>
    </sheetView>
  </sheetViews>
  <sheetFormatPr defaultColWidth="6.85546875" defaultRowHeight="12.75" x14ac:dyDescent="0.2"/>
  <cols>
    <col min="1" max="1" width="0.85546875" style="1" customWidth="1"/>
    <col min="2" max="2" width="14.5703125" style="37" customWidth="1"/>
    <col min="3" max="3" width="45.7109375" style="3" customWidth="1"/>
    <col min="4" max="4" width="7.7109375" style="3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2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C1.5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82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3"/>
      <c r="C9" s="98"/>
      <c r="D9" s="98"/>
      <c r="E9" s="15"/>
      <c r="F9" s="15"/>
      <c r="G9" s="171"/>
      <c r="H9" s="17" t="str">
        <f t="shared" ref="H9:H11" si="0">IF(E9="","",F9*G9)</f>
        <v/>
      </c>
      <c r="I9" s="18"/>
    </row>
    <row r="10" spans="2:9" x14ac:dyDescent="0.2">
      <c r="B10" s="67" t="s">
        <v>769</v>
      </c>
      <c r="C10" s="140" t="s">
        <v>174</v>
      </c>
      <c r="D10" s="140"/>
      <c r="E10" s="22"/>
      <c r="F10" s="22"/>
      <c r="G10" s="171"/>
      <c r="H10" s="17" t="str">
        <f t="shared" si="0"/>
        <v/>
      </c>
      <c r="I10" s="43"/>
    </row>
    <row r="11" spans="2:9" x14ac:dyDescent="0.2">
      <c r="B11" s="51"/>
      <c r="C11" s="98"/>
      <c r="D11" s="98"/>
      <c r="E11" s="22"/>
      <c r="F11" s="22"/>
      <c r="G11" s="171"/>
      <c r="H11" s="17" t="str">
        <f t="shared" si="0"/>
        <v/>
      </c>
      <c r="I11" s="43"/>
    </row>
    <row r="12" spans="2:9" x14ac:dyDescent="0.2">
      <c r="B12" s="67" t="s">
        <v>181</v>
      </c>
      <c r="C12" s="140" t="s">
        <v>182</v>
      </c>
      <c r="D12" s="140"/>
      <c r="E12" s="22" t="s">
        <v>23</v>
      </c>
      <c r="F12" s="23">
        <v>18</v>
      </c>
      <c r="G12" s="182"/>
      <c r="H12" s="17"/>
    </row>
    <row r="13" spans="2:9" x14ac:dyDescent="0.2">
      <c r="B13" s="51"/>
      <c r="C13" s="98"/>
      <c r="D13" s="98"/>
      <c r="E13" s="22"/>
      <c r="F13" s="23"/>
      <c r="G13" s="181"/>
      <c r="H13" s="17"/>
    </row>
    <row r="14" spans="2:9" x14ac:dyDescent="0.2">
      <c r="B14" s="67" t="s">
        <v>183</v>
      </c>
      <c r="C14" s="140" t="s">
        <v>184</v>
      </c>
      <c r="D14" s="140"/>
      <c r="E14" s="22"/>
      <c r="F14" s="23"/>
      <c r="G14" s="171"/>
      <c r="H14" s="17"/>
      <c r="I14" s="43"/>
    </row>
    <row r="15" spans="2:9" x14ac:dyDescent="0.2">
      <c r="B15" s="51"/>
      <c r="C15" s="98"/>
      <c r="D15" s="98"/>
      <c r="E15" s="22"/>
      <c r="F15" s="23"/>
      <c r="G15" s="169"/>
      <c r="H15" s="17"/>
      <c r="I15" s="44"/>
    </row>
    <row r="16" spans="2:9" ht="115.9" customHeight="1" x14ac:dyDescent="0.2">
      <c r="B16" s="67"/>
      <c r="C16" s="98" t="s">
        <v>185</v>
      </c>
      <c r="D16" s="98"/>
      <c r="E16" s="22" t="s">
        <v>291</v>
      </c>
      <c r="F16" s="26"/>
      <c r="G16" s="171"/>
      <c r="H16" s="17"/>
      <c r="I16" s="18"/>
    </row>
    <row r="17" spans="2:9" x14ac:dyDescent="0.2">
      <c r="B17" s="67"/>
      <c r="C17" s="98"/>
      <c r="D17" s="98"/>
      <c r="E17" s="22"/>
      <c r="F17" s="26"/>
      <c r="G17" s="171"/>
      <c r="H17" s="17"/>
      <c r="I17" s="18"/>
    </row>
    <row r="18" spans="2:9" ht="25.5" x14ac:dyDescent="0.2">
      <c r="B18" s="51" t="s">
        <v>678</v>
      </c>
      <c r="C18" s="98" t="s">
        <v>234</v>
      </c>
      <c r="D18" s="98" t="s">
        <v>706</v>
      </c>
      <c r="E18" s="22" t="s">
        <v>31</v>
      </c>
      <c r="F18" s="23">
        <v>2</v>
      </c>
      <c r="G18" s="171"/>
      <c r="H18" s="17"/>
      <c r="I18" s="18"/>
    </row>
    <row r="19" spans="2:9" x14ac:dyDescent="0.2">
      <c r="B19" s="51"/>
      <c r="C19" s="98"/>
      <c r="D19" s="98"/>
      <c r="E19" s="22"/>
      <c r="F19" s="23"/>
      <c r="G19" s="171"/>
      <c r="H19" s="17"/>
      <c r="I19" s="18"/>
    </row>
    <row r="20" spans="2:9" ht="25.5" x14ac:dyDescent="0.2">
      <c r="B20" s="51" t="s">
        <v>679</v>
      </c>
      <c r="C20" s="98" t="s">
        <v>235</v>
      </c>
      <c r="D20" s="98" t="s">
        <v>706</v>
      </c>
      <c r="E20" s="22" t="s">
        <v>31</v>
      </c>
      <c r="F20" s="23">
        <v>2</v>
      </c>
      <c r="G20" s="171"/>
      <c r="H20" s="17"/>
      <c r="I20" s="18"/>
    </row>
    <row r="21" spans="2:9" x14ac:dyDescent="0.2">
      <c r="B21" s="51"/>
      <c r="C21" s="98"/>
      <c r="D21" s="98"/>
      <c r="E21" s="22"/>
      <c r="F21" s="23"/>
      <c r="G21" s="171"/>
      <c r="H21" s="17"/>
      <c r="I21" s="18"/>
    </row>
    <row r="22" spans="2:9" ht="25.5" x14ac:dyDescent="0.2">
      <c r="B22" s="51" t="s">
        <v>680</v>
      </c>
      <c r="C22" s="98" t="s">
        <v>283</v>
      </c>
      <c r="D22" s="98"/>
      <c r="E22" s="22"/>
      <c r="F22" s="23"/>
      <c r="G22" s="171"/>
      <c r="H22" s="17"/>
      <c r="I22" s="18"/>
    </row>
    <row r="23" spans="2:9" x14ac:dyDescent="0.2">
      <c r="B23" s="51"/>
      <c r="C23" s="98"/>
      <c r="D23" s="98"/>
      <c r="E23" s="22"/>
      <c r="F23" s="23"/>
      <c r="G23" s="171"/>
      <c r="H23" s="17"/>
      <c r="I23" s="18"/>
    </row>
    <row r="24" spans="2:9" ht="25.5" x14ac:dyDescent="0.2">
      <c r="B24" s="51" t="s">
        <v>60</v>
      </c>
      <c r="C24" s="98" t="s">
        <v>284</v>
      </c>
      <c r="D24" s="98"/>
      <c r="E24" s="22" t="s">
        <v>689</v>
      </c>
      <c r="F24" s="23">
        <v>10000</v>
      </c>
      <c r="G24" s="171"/>
      <c r="H24" s="17"/>
      <c r="I24" s="18"/>
    </row>
    <row r="25" spans="2:9" x14ac:dyDescent="0.2">
      <c r="B25" s="51"/>
      <c r="C25" s="98"/>
      <c r="D25" s="98"/>
      <c r="E25" s="22"/>
      <c r="F25" s="23"/>
      <c r="G25" s="171"/>
      <c r="H25" s="17"/>
      <c r="I25" s="18"/>
    </row>
    <row r="26" spans="2:9" x14ac:dyDescent="0.2">
      <c r="B26" s="51" t="s">
        <v>62</v>
      </c>
      <c r="C26" s="98" t="s">
        <v>285</v>
      </c>
      <c r="D26" s="98"/>
      <c r="E26" s="22" t="s">
        <v>689</v>
      </c>
      <c r="F26" s="23">
        <v>1000</v>
      </c>
      <c r="G26" s="171"/>
      <c r="H26" s="17"/>
      <c r="I26" s="18"/>
    </row>
    <row r="27" spans="2:9" x14ac:dyDescent="0.2">
      <c r="B27" s="51"/>
      <c r="C27" s="98"/>
      <c r="D27" s="98"/>
      <c r="E27" s="22"/>
      <c r="F27" s="23"/>
      <c r="G27" s="171"/>
      <c r="H27" s="17"/>
      <c r="I27" s="18"/>
    </row>
    <row r="28" spans="2:9" ht="25.5" x14ac:dyDescent="0.2">
      <c r="B28" s="51" t="s">
        <v>681</v>
      </c>
      <c r="C28" s="98" t="s">
        <v>286</v>
      </c>
      <c r="D28" s="98"/>
      <c r="E28" s="22"/>
      <c r="F28" s="23"/>
      <c r="G28" s="171"/>
      <c r="H28" s="17"/>
      <c r="I28" s="18"/>
    </row>
    <row r="29" spans="2:9" x14ac:dyDescent="0.2">
      <c r="B29" s="51"/>
      <c r="C29" s="98"/>
      <c r="D29" s="98"/>
      <c r="E29" s="22"/>
      <c r="F29" s="23"/>
      <c r="G29" s="171"/>
      <c r="H29" s="17"/>
      <c r="I29" s="18"/>
    </row>
    <row r="30" spans="2:9" ht="25.5" x14ac:dyDescent="0.2">
      <c r="B30" s="51" t="s">
        <v>60</v>
      </c>
      <c r="C30" s="98" t="s">
        <v>287</v>
      </c>
      <c r="D30" s="98"/>
      <c r="E30" s="22" t="s">
        <v>689</v>
      </c>
      <c r="F30" s="23">
        <v>15000</v>
      </c>
      <c r="G30" s="171"/>
      <c r="H30" s="17"/>
      <c r="I30" s="18"/>
    </row>
    <row r="31" spans="2:9" x14ac:dyDescent="0.2">
      <c r="B31" s="51"/>
      <c r="C31" s="98"/>
      <c r="D31" s="98"/>
      <c r="E31" s="22"/>
      <c r="F31" s="23"/>
      <c r="G31" s="171"/>
      <c r="H31" s="17"/>
      <c r="I31" s="18"/>
    </row>
    <row r="32" spans="2:9" x14ac:dyDescent="0.2">
      <c r="B32" s="51" t="s">
        <v>62</v>
      </c>
      <c r="C32" s="98" t="s">
        <v>288</v>
      </c>
      <c r="D32" s="98"/>
      <c r="E32" s="22" t="s">
        <v>689</v>
      </c>
      <c r="F32" s="23">
        <v>40000</v>
      </c>
      <c r="G32" s="171"/>
      <c r="H32" s="17"/>
      <c r="I32" s="18"/>
    </row>
    <row r="33" spans="2:9" x14ac:dyDescent="0.2">
      <c r="B33" s="51"/>
      <c r="C33" s="98"/>
      <c r="D33" s="98"/>
      <c r="E33" s="22"/>
      <c r="F33" s="23"/>
      <c r="G33" s="171"/>
      <c r="H33" s="17"/>
      <c r="I33" s="18"/>
    </row>
    <row r="34" spans="2:9" x14ac:dyDescent="0.2">
      <c r="B34" s="51" t="s">
        <v>75</v>
      </c>
      <c r="C34" s="98" t="s">
        <v>289</v>
      </c>
      <c r="D34" s="98"/>
      <c r="E34" s="22" t="s">
        <v>689</v>
      </c>
      <c r="F34" s="23">
        <v>25000</v>
      </c>
      <c r="G34" s="171"/>
      <c r="H34" s="17"/>
      <c r="I34" s="18"/>
    </row>
    <row r="35" spans="2:9" x14ac:dyDescent="0.2">
      <c r="B35" s="51"/>
      <c r="C35" s="98"/>
      <c r="D35" s="98"/>
      <c r="E35" s="22"/>
      <c r="F35" s="23"/>
      <c r="G35" s="171"/>
      <c r="H35" s="17"/>
      <c r="I35" s="18"/>
    </row>
    <row r="36" spans="2:9" ht="51" x14ac:dyDescent="0.2">
      <c r="B36" s="51" t="s">
        <v>682</v>
      </c>
      <c r="C36" s="98" t="s">
        <v>424</v>
      </c>
      <c r="D36" s="98" t="s">
        <v>706</v>
      </c>
      <c r="E36" s="22" t="s">
        <v>601</v>
      </c>
      <c r="F36" s="23">
        <v>150</v>
      </c>
      <c r="G36" s="171"/>
      <c r="H36" s="17"/>
      <c r="I36" s="18"/>
    </row>
    <row r="37" spans="2:9" x14ac:dyDescent="0.2">
      <c r="B37" s="51"/>
      <c r="C37" s="98"/>
      <c r="D37" s="98"/>
      <c r="E37" s="22"/>
      <c r="F37" s="23"/>
      <c r="G37" s="171"/>
      <c r="H37" s="17"/>
      <c r="I37" s="18"/>
    </row>
    <row r="38" spans="2:9" ht="38.25" x14ac:dyDescent="0.2">
      <c r="B38" s="51" t="s">
        <v>683</v>
      </c>
      <c r="C38" s="98" t="s">
        <v>422</v>
      </c>
      <c r="D38" s="98"/>
      <c r="E38" s="22" t="s">
        <v>601</v>
      </c>
      <c r="F38" s="23">
        <v>30</v>
      </c>
      <c r="G38" s="171"/>
      <c r="H38" s="17"/>
      <c r="I38" s="18"/>
    </row>
    <row r="39" spans="2:9" x14ac:dyDescent="0.2">
      <c r="B39" s="51"/>
      <c r="C39" s="98"/>
      <c r="D39" s="98"/>
      <c r="E39" s="22"/>
      <c r="F39" s="26"/>
      <c r="G39" s="171"/>
      <c r="H39" s="17"/>
      <c r="I39" s="18"/>
    </row>
    <row r="40" spans="2:9" x14ac:dyDescent="0.2">
      <c r="B40" s="51"/>
      <c r="C40" s="98"/>
      <c r="D40" s="98"/>
      <c r="E40" s="22"/>
      <c r="F40" s="26"/>
      <c r="G40" s="171"/>
      <c r="H40" s="17"/>
      <c r="I40" s="18"/>
    </row>
    <row r="41" spans="2:9" x14ac:dyDescent="0.2">
      <c r="B41" s="51"/>
      <c r="C41" s="14"/>
      <c r="D41" s="14"/>
      <c r="E41" s="22"/>
      <c r="F41" s="26"/>
      <c r="G41" s="171"/>
      <c r="H41" s="17"/>
      <c r="I41" s="18"/>
    </row>
    <row r="42" spans="2:9" ht="19.149999999999999" customHeight="1" x14ac:dyDescent="0.2">
      <c r="B42" s="141" t="str">
        <f>$B$10</f>
        <v>C1.5</v>
      </c>
      <c r="C42" s="142" t="s">
        <v>12</v>
      </c>
      <c r="D42" s="143"/>
      <c r="E42" s="143"/>
      <c r="F42" s="143"/>
      <c r="G42" s="227"/>
      <c r="H42" s="139"/>
      <c r="I42" s="18"/>
    </row>
    <row r="43" spans="2:9" ht="19.149999999999999" customHeight="1" x14ac:dyDescent="0.2">
      <c r="B43" s="295" t="str">
        <f>Client1</f>
        <v>Province of KwaZulu-Natal</v>
      </c>
      <c r="C43" s="295"/>
      <c r="D43" s="295"/>
      <c r="E43" s="295"/>
      <c r="F43" s="293" t="str">
        <f>"Contract No. "&amp;ContractNo</f>
        <v>Contract No. ZNB02271/00000/00/DUR/INF/24/T</v>
      </c>
      <c r="G43" s="293"/>
      <c r="H43" s="293"/>
      <c r="I43" s="18"/>
    </row>
    <row r="44" spans="2:9" ht="19.149999999999999" customHeight="1" x14ac:dyDescent="0.2">
      <c r="B44" s="295" t="str">
        <f>Client2</f>
        <v>Department of Transport</v>
      </c>
      <c r="C44" s="295"/>
      <c r="D44" s="295"/>
      <c r="E44" s="295"/>
      <c r="F44" s="293"/>
      <c r="G44" s="293"/>
      <c r="H44" s="293"/>
      <c r="I44" s="18"/>
    </row>
    <row r="45" spans="2:9" ht="19.149999999999999" customHeight="1" x14ac:dyDescent="0.2">
      <c r="B45" s="304" t="s">
        <v>8</v>
      </c>
      <c r="C45" s="305"/>
      <c r="D45" s="305"/>
      <c r="E45" s="305"/>
      <c r="F45" s="305"/>
      <c r="G45" s="305"/>
      <c r="H45" s="307" t="str">
        <f>H4</f>
        <v>CHAPTER C1.5</v>
      </c>
      <c r="I45" s="18"/>
    </row>
    <row r="46" spans="2:9" ht="19.149999999999999" customHeight="1" x14ac:dyDescent="0.2">
      <c r="B46" s="297" t="str">
        <f>ContractDescription</f>
        <v>THE CONSTRUCTION OF MASS EARTHWORKS, LAYERWORKS, SURFACING AND DRAINAGE ON DISTRICT ROAD 1097 (FROM KM 0+000 TO KM 4+674) IN THE DURBAN REGION</v>
      </c>
      <c r="C46" s="298"/>
      <c r="D46" s="298"/>
      <c r="E46" s="298"/>
      <c r="F46" s="298"/>
      <c r="G46" s="298"/>
      <c r="H46" s="293"/>
      <c r="I46" s="18"/>
    </row>
    <row r="47" spans="2:9" ht="19.149999999999999" customHeight="1" x14ac:dyDescent="0.2">
      <c r="B47" s="297"/>
      <c r="C47" s="298"/>
      <c r="D47" s="298"/>
      <c r="E47" s="298"/>
      <c r="F47" s="298"/>
      <c r="G47" s="298"/>
      <c r="H47" s="293"/>
      <c r="I47" s="18"/>
    </row>
    <row r="48" spans="2:9" ht="19.149999999999999" customHeight="1" x14ac:dyDescent="0.2">
      <c r="B48" s="299"/>
      <c r="C48" s="300"/>
      <c r="D48" s="300"/>
      <c r="E48" s="300"/>
      <c r="F48" s="300"/>
      <c r="G48" s="300"/>
      <c r="H48" s="294"/>
      <c r="I48" s="18"/>
    </row>
    <row r="49" spans="2:9" ht="19.149999999999999" customHeight="1" x14ac:dyDescent="0.2">
      <c r="B49" s="68" t="s">
        <v>0</v>
      </c>
      <c r="C49" s="186" t="s">
        <v>1</v>
      </c>
      <c r="D49" s="11" t="s">
        <v>706</v>
      </c>
      <c r="E49" s="227" t="s">
        <v>2</v>
      </c>
      <c r="F49" s="11" t="s">
        <v>3</v>
      </c>
      <c r="G49" s="11" t="s">
        <v>4</v>
      </c>
      <c r="H49" s="11" t="s">
        <v>5</v>
      </c>
      <c r="I49" s="18"/>
    </row>
    <row r="50" spans="2:9" ht="19.149999999999999" customHeight="1" x14ac:dyDescent="0.2">
      <c r="B50" s="74"/>
      <c r="C50" s="32" t="s">
        <v>40</v>
      </c>
      <c r="D50" s="141"/>
      <c r="E50" s="228"/>
      <c r="F50" s="34"/>
      <c r="G50" s="280"/>
      <c r="H50" s="35"/>
      <c r="I50" s="18"/>
    </row>
    <row r="51" spans="2:9" ht="19.149999999999999" customHeight="1" x14ac:dyDescent="0.2">
      <c r="B51" s="153"/>
      <c r="C51" s="232"/>
      <c r="D51" s="151"/>
      <c r="E51" s="229"/>
      <c r="F51" s="145"/>
      <c r="G51" s="281"/>
      <c r="H51" s="146"/>
      <c r="I51" s="18"/>
    </row>
    <row r="52" spans="2:9" ht="19.149999999999999" customHeight="1" x14ac:dyDescent="0.2">
      <c r="B52" s="51" t="s">
        <v>684</v>
      </c>
      <c r="C52" s="54" t="s">
        <v>420</v>
      </c>
      <c r="D52" s="14"/>
      <c r="E52" s="229"/>
      <c r="F52" s="145"/>
      <c r="G52" s="281"/>
      <c r="H52" s="146"/>
      <c r="I52" s="18"/>
    </row>
    <row r="53" spans="2:9" ht="19.149999999999999" customHeight="1" x14ac:dyDescent="0.2">
      <c r="B53" s="151"/>
      <c r="C53" s="233"/>
      <c r="D53" s="148"/>
      <c r="E53" s="230"/>
      <c r="F53" s="147"/>
      <c r="G53" s="183"/>
      <c r="H53" s="17"/>
      <c r="I53" s="18"/>
    </row>
    <row r="54" spans="2:9" ht="19.149999999999999" customHeight="1" x14ac:dyDescent="0.2">
      <c r="B54" s="51" t="s">
        <v>685</v>
      </c>
      <c r="C54" s="113" t="s">
        <v>418</v>
      </c>
      <c r="D54" s="14"/>
      <c r="E54" s="162" t="s">
        <v>35</v>
      </c>
      <c r="F54" s="56">
        <v>100</v>
      </c>
      <c r="G54" s="171"/>
      <c r="H54" s="17"/>
      <c r="I54" s="18"/>
    </row>
    <row r="55" spans="2:9" ht="19.149999999999999" customHeight="1" x14ac:dyDescent="0.2">
      <c r="B55" s="51"/>
      <c r="C55" s="113"/>
      <c r="D55" s="14"/>
      <c r="E55" s="162"/>
      <c r="F55" s="147"/>
      <c r="G55" s="183"/>
      <c r="H55" s="17"/>
      <c r="I55" s="18"/>
    </row>
    <row r="56" spans="2:9" ht="19.149999999999999" customHeight="1" x14ac:dyDescent="0.2">
      <c r="B56" s="51" t="s">
        <v>686</v>
      </c>
      <c r="C56" s="113" t="s">
        <v>414</v>
      </c>
      <c r="D56" s="14"/>
      <c r="E56" s="162"/>
      <c r="F56" s="147"/>
      <c r="G56" s="183"/>
      <c r="H56" s="17"/>
      <c r="I56" s="18"/>
    </row>
    <row r="57" spans="2:9" ht="19.149999999999999" customHeight="1" x14ac:dyDescent="0.2">
      <c r="B57" s="51"/>
      <c r="C57" s="113"/>
      <c r="D57" s="14"/>
      <c r="E57" s="162"/>
      <c r="F57" s="147"/>
      <c r="G57" s="183"/>
      <c r="H57" s="17"/>
      <c r="I57" s="18"/>
    </row>
    <row r="58" spans="2:9" ht="25.5" x14ac:dyDescent="0.2">
      <c r="B58" s="51" t="s">
        <v>687</v>
      </c>
      <c r="C58" s="113" t="s">
        <v>413</v>
      </c>
      <c r="D58" s="14"/>
      <c r="E58" s="162"/>
      <c r="F58" s="118"/>
      <c r="G58" s="171"/>
      <c r="H58" s="17"/>
      <c r="I58" s="18"/>
    </row>
    <row r="59" spans="2:9" x14ac:dyDescent="0.2">
      <c r="B59" s="51"/>
      <c r="C59" s="113"/>
      <c r="D59" s="14"/>
      <c r="E59" s="162"/>
      <c r="F59" s="26"/>
      <c r="G59" s="171"/>
      <c r="H59" s="17"/>
      <c r="I59" s="18"/>
    </row>
    <row r="60" spans="2:9" x14ac:dyDescent="0.2">
      <c r="B60" s="51" t="s">
        <v>62</v>
      </c>
      <c r="C60" s="234" t="s">
        <v>690</v>
      </c>
      <c r="D60" s="149"/>
      <c r="E60" s="150" t="s">
        <v>6</v>
      </c>
      <c r="F60" s="26">
        <v>50</v>
      </c>
      <c r="G60" s="171"/>
      <c r="H60" s="17"/>
      <c r="I60" s="18"/>
    </row>
    <row r="61" spans="2:9" x14ac:dyDescent="0.2">
      <c r="B61" s="51"/>
      <c r="C61" s="234"/>
      <c r="D61" s="149"/>
      <c r="E61" s="162"/>
      <c r="F61" s="26"/>
      <c r="G61" s="171"/>
      <c r="H61" s="17"/>
      <c r="I61" s="18"/>
    </row>
    <row r="62" spans="2:9" x14ac:dyDescent="0.2">
      <c r="B62" s="51" t="s">
        <v>688</v>
      </c>
      <c r="C62" s="113" t="s">
        <v>297</v>
      </c>
      <c r="D62" s="14"/>
      <c r="E62" s="162"/>
      <c r="F62" s="26"/>
      <c r="G62" s="171"/>
      <c r="H62" s="17"/>
      <c r="I62" s="18"/>
    </row>
    <row r="63" spans="2:9" x14ac:dyDescent="0.2">
      <c r="B63" s="51"/>
      <c r="C63" s="113"/>
      <c r="D63" s="14"/>
      <c r="E63" s="162"/>
      <c r="F63" s="26"/>
      <c r="G63" s="171"/>
      <c r="H63" s="17"/>
      <c r="I63" s="18"/>
    </row>
    <row r="64" spans="2:9" ht="25.5" x14ac:dyDescent="0.2">
      <c r="B64" s="51" t="s">
        <v>691</v>
      </c>
      <c r="C64" s="113" t="s">
        <v>301</v>
      </c>
      <c r="D64" s="14"/>
      <c r="E64" s="162" t="s">
        <v>35</v>
      </c>
      <c r="F64" s="26">
        <v>600</v>
      </c>
      <c r="G64" s="171"/>
      <c r="H64" s="17"/>
      <c r="I64" s="18"/>
    </row>
    <row r="65" spans="2:9" x14ac:dyDescent="0.2">
      <c r="B65" s="51" t="s">
        <v>692</v>
      </c>
      <c r="C65" s="113" t="s">
        <v>328</v>
      </c>
      <c r="D65" s="14"/>
      <c r="E65" s="162"/>
      <c r="F65" s="26"/>
      <c r="G65" s="171"/>
      <c r="H65" s="17"/>
      <c r="I65" s="18"/>
    </row>
    <row r="66" spans="2:9" x14ac:dyDescent="0.2">
      <c r="B66" s="51"/>
      <c r="C66" s="113"/>
      <c r="D66" s="14"/>
      <c r="E66" s="162"/>
      <c r="F66" s="26"/>
      <c r="G66" s="171"/>
      <c r="H66" s="17"/>
      <c r="I66" s="18"/>
    </row>
    <row r="67" spans="2:9" ht="25.5" x14ac:dyDescent="0.2">
      <c r="B67" s="51" t="s">
        <v>693</v>
      </c>
      <c r="C67" s="113" t="s">
        <v>330</v>
      </c>
      <c r="D67" s="14"/>
      <c r="E67" s="162"/>
      <c r="F67" s="26"/>
      <c r="G67" s="171"/>
      <c r="H67" s="17"/>
      <c r="I67" s="18"/>
    </row>
    <row r="68" spans="2:9" x14ac:dyDescent="0.2">
      <c r="B68" s="51"/>
      <c r="C68" s="113"/>
      <c r="D68" s="14"/>
      <c r="E68" s="162"/>
      <c r="F68" s="26"/>
      <c r="G68" s="171"/>
      <c r="H68" s="17"/>
      <c r="I68" s="18"/>
    </row>
    <row r="69" spans="2:9" ht="14.25" x14ac:dyDescent="0.2">
      <c r="B69" s="51" t="s">
        <v>60</v>
      </c>
      <c r="C69" s="113" t="s">
        <v>331</v>
      </c>
      <c r="D69" s="14"/>
      <c r="E69" s="162" t="s">
        <v>35</v>
      </c>
      <c r="F69" s="26">
        <v>1600</v>
      </c>
      <c r="G69" s="171"/>
      <c r="H69" s="17"/>
      <c r="I69" s="18"/>
    </row>
    <row r="70" spans="2:9" s="38" customFormat="1" x14ac:dyDescent="0.2">
      <c r="B70" s="51"/>
      <c r="C70" s="235"/>
      <c r="D70" s="41"/>
      <c r="E70" s="231"/>
      <c r="F70" s="26"/>
      <c r="G70" s="171"/>
      <c r="H70" s="17"/>
      <c r="I70" s="18"/>
    </row>
    <row r="71" spans="2:9" x14ac:dyDescent="0.2">
      <c r="B71" s="67" t="s">
        <v>186</v>
      </c>
      <c r="C71" s="138" t="s">
        <v>187</v>
      </c>
      <c r="D71" s="20"/>
      <c r="E71" s="162"/>
      <c r="F71" s="23"/>
      <c r="G71" s="169"/>
      <c r="H71" s="17"/>
      <c r="I71" s="44"/>
    </row>
    <row r="72" spans="2:9" x14ac:dyDescent="0.2">
      <c r="B72" s="51"/>
      <c r="C72" s="113"/>
      <c r="D72" s="14"/>
      <c r="E72" s="162"/>
      <c r="F72" s="23"/>
      <c r="G72" s="169"/>
      <c r="H72" s="17"/>
      <c r="I72" s="44"/>
    </row>
    <row r="73" spans="2:9" x14ac:dyDescent="0.2">
      <c r="B73" s="51" t="s">
        <v>188</v>
      </c>
      <c r="C73" s="113" t="s">
        <v>30</v>
      </c>
      <c r="D73" s="14"/>
      <c r="E73" s="162" t="s">
        <v>31</v>
      </c>
      <c r="F73" s="23">
        <v>2</v>
      </c>
      <c r="G73" s="171"/>
      <c r="H73" s="17"/>
      <c r="I73" s="43"/>
    </row>
    <row r="74" spans="2:9" x14ac:dyDescent="0.2">
      <c r="B74" s="51"/>
      <c r="C74" s="113"/>
      <c r="D74" s="14"/>
      <c r="E74" s="162"/>
      <c r="F74" s="23"/>
      <c r="G74" s="171"/>
      <c r="H74" s="17"/>
      <c r="I74" s="43"/>
    </row>
    <row r="75" spans="2:9" x14ac:dyDescent="0.2">
      <c r="B75" s="51" t="s">
        <v>189</v>
      </c>
      <c r="C75" s="113" t="s">
        <v>32</v>
      </c>
      <c r="D75" s="14"/>
      <c r="E75" s="162" t="s">
        <v>33</v>
      </c>
      <c r="F75" s="23">
        <v>2</v>
      </c>
      <c r="G75" s="171"/>
      <c r="H75" s="17"/>
      <c r="I75" s="43"/>
    </row>
    <row r="76" spans="2:9" x14ac:dyDescent="0.2">
      <c r="B76" s="51"/>
      <c r="C76" s="113"/>
      <c r="D76" s="14"/>
      <c r="E76" s="162"/>
      <c r="F76" s="23"/>
      <c r="G76" s="171"/>
      <c r="H76" s="17"/>
      <c r="I76" s="43"/>
    </row>
    <row r="77" spans="2:9" ht="14.25" x14ac:dyDescent="0.2">
      <c r="B77" s="51" t="s">
        <v>190</v>
      </c>
      <c r="C77" s="113" t="s">
        <v>34</v>
      </c>
      <c r="D77" s="14"/>
      <c r="E77" s="162" t="s">
        <v>35</v>
      </c>
      <c r="F77" s="23">
        <v>30</v>
      </c>
      <c r="G77" s="181"/>
      <c r="H77" s="17"/>
      <c r="I77" s="43"/>
    </row>
    <row r="78" spans="2:9" x14ac:dyDescent="0.2">
      <c r="B78" s="51"/>
      <c r="C78" s="113"/>
      <c r="D78" s="14"/>
      <c r="E78" s="162"/>
      <c r="F78" s="23"/>
      <c r="G78" s="226"/>
      <c r="H78" s="17"/>
      <c r="I78" s="43"/>
    </row>
    <row r="79" spans="2:9" x14ac:dyDescent="0.2">
      <c r="B79" s="51" t="s">
        <v>191</v>
      </c>
      <c r="C79" s="113" t="s">
        <v>36</v>
      </c>
      <c r="D79" s="14"/>
      <c r="E79" s="162" t="s">
        <v>33</v>
      </c>
      <c r="F79" s="23">
        <v>2</v>
      </c>
      <c r="G79" s="181"/>
      <c r="H79" s="17"/>
      <c r="I79" s="43"/>
    </row>
    <row r="80" spans="2:9" x14ac:dyDescent="0.2">
      <c r="B80" s="51"/>
      <c r="C80" s="113"/>
      <c r="D80" s="14"/>
      <c r="E80" s="162"/>
      <c r="F80" s="23"/>
      <c r="G80" s="226"/>
      <c r="H80" s="17"/>
      <c r="I80" s="43"/>
    </row>
    <row r="81" spans="2:9" x14ac:dyDescent="0.2">
      <c r="B81" s="51" t="s">
        <v>192</v>
      </c>
      <c r="C81" s="113" t="s">
        <v>197</v>
      </c>
      <c r="D81" s="14"/>
      <c r="E81" s="162" t="s">
        <v>6</v>
      </c>
      <c r="F81" s="22">
        <v>100</v>
      </c>
      <c r="G81" s="24"/>
      <c r="H81" s="17"/>
      <c r="I81" s="43"/>
    </row>
    <row r="82" spans="2:9" x14ac:dyDescent="0.2">
      <c r="B82" s="51"/>
      <c r="C82" s="113"/>
      <c r="D82" s="14"/>
      <c r="E82" s="162"/>
      <c r="F82" s="22"/>
      <c r="G82" s="24"/>
      <c r="H82" s="17"/>
      <c r="I82" s="43"/>
    </row>
    <row r="83" spans="2:9" ht="25.5" x14ac:dyDescent="0.2">
      <c r="B83" s="51" t="s">
        <v>193</v>
      </c>
      <c r="C83" s="113" t="s">
        <v>198</v>
      </c>
      <c r="D83" s="14"/>
      <c r="E83" s="162" t="s">
        <v>33</v>
      </c>
      <c r="F83" s="22">
        <v>3</v>
      </c>
      <c r="G83" s="24"/>
      <c r="H83" s="17"/>
      <c r="I83" s="43"/>
    </row>
    <row r="84" spans="2:9" x14ac:dyDescent="0.2">
      <c r="B84" s="51"/>
      <c r="C84" s="113"/>
      <c r="D84" s="14"/>
      <c r="E84" s="162"/>
      <c r="F84" s="22"/>
      <c r="G84" s="24"/>
      <c r="H84" s="17"/>
      <c r="I84" s="43"/>
    </row>
    <row r="85" spans="2:9" ht="25.5" x14ac:dyDescent="0.2">
      <c r="B85" s="51" t="s">
        <v>194</v>
      </c>
      <c r="C85" s="113" t="s">
        <v>199</v>
      </c>
      <c r="D85" s="14"/>
      <c r="E85" s="162" t="s">
        <v>38</v>
      </c>
      <c r="F85" s="22">
        <v>15000</v>
      </c>
      <c r="G85" s="24"/>
      <c r="H85" s="17"/>
      <c r="I85" s="43"/>
    </row>
    <row r="86" spans="2:9" x14ac:dyDescent="0.2">
      <c r="B86" s="51"/>
      <c r="C86" s="113"/>
      <c r="D86" s="14"/>
      <c r="E86" s="162"/>
      <c r="F86" s="22"/>
      <c r="G86" s="24"/>
      <c r="H86" s="17"/>
      <c r="I86" s="43"/>
    </row>
    <row r="87" spans="2:9" ht="25.5" x14ac:dyDescent="0.2">
      <c r="B87" s="51" t="s">
        <v>195</v>
      </c>
      <c r="C87" s="113" t="s">
        <v>37</v>
      </c>
      <c r="D87" s="14"/>
      <c r="E87" s="162" t="s">
        <v>503</v>
      </c>
      <c r="F87" s="219">
        <v>50000</v>
      </c>
      <c r="G87" s="24">
        <v>1</v>
      </c>
      <c r="H87" s="25">
        <f>G87*F87</f>
        <v>50000</v>
      </c>
      <c r="I87" s="43"/>
    </row>
    <row r="88" spans="2:9" x14ac:dyDescent="0.2">
      <c r="B88" s="51"/>
      <c r="C88" s="113"/>
      <c r="D88" s="14"/>
      <c r="E88" s="162"/>
      <c r="F88" s="22"/>
      <c r="G88" s="24"/>
      <c r="H88" s="17"/>
      <c r="I88" s="43"/>
    </row>
    <row r="89" spans="2:9" ht="25.5" x14ac:dyDescent="0.2">
      <c r="B89" s="51" t="s">
        <v>196</v>
      </c>
      <c r="C89" s="113" t="s">
        <v>200</v>
      </c>
      <c r="D89" s="14"/>
      <c r="E89" s="162" t="s">
        <v>39</v>
      </c>
      <c r="F89" s="279">
        <v>50000</v>
      </c>
      <c r="G89" s="282"/>
      <c r="H89" s="17"/>
      <c r="I89" s="43"/>
    </row>
    <row r="90" spans="2:9" x14ac:dyDescent="0.2">
      <c r="B90" s="51"/>
      <c r="C90" s="113"/>
      <c r="D90" s="14"/>
      <c r="E90" s="162"/>
      <c r="F90" s="22"/>
      <c r="G90" s="24"/>
      <c r="H90" s="17"/>
      <c r="I90" s="43"/>
    </row>
    <row r="91" spans="2:9" x14ac:dyDescent="0.2">
      <c r="B91" s="51" t="s">
        <v>694</v>
      </c>
      <c r="C91" s="113" t="s">
        <v>695</v>
      </c>
      <c r="D91" s="14"/>
      <c r="E91" s="162" t="s">
        <v>33</v>
      </c>
      <c r="F91" s="22">
        <v>3</v>
      </c>
      <c r="G91" s="24"/>
      <c r="H91" s="17"/>
      <c r="I91" s="43"/>
    </row>
    <row r="92" spans="2:9" x14ac:dyDescent="0.2">
      <c r="B92" s="51"/>
      <c r="C92" s="113"/>
      <c r="D92" s="14"/>
      <c r="E92" s="56"/>
      <c r="F92" s="22"/>
      <c r="G92" s="260"/>
      <c r="H92" s="17"/>
      <c r="I92" s="43"/>
    </row>
    <row r="93" spans="2:9" x14ac:dyDescent="0.2">
      <c r="B93" s="51"/>
      <c r="C93" s="113"/>
      <c r="D93" s="14"/>
      <c r="E93" s="56"/>
      <c r="F93" s="22"/>
      <c r="G93" s="283"/>
      <c r="H93" s="17"/>
      <c r="I93" s="43"/>
    </row>
    <row r="94" spans="2:9" x14ac:dyDescent="0.2">
      <c r="B94" s="51"/>
      <c r="C94" s="113"/>
      <c r="D94" s="14"/>
      <c r="E94" s="56"/>
      <c r="F94" s="22"/>
      <c r="G94" s="283"/>
      <c r="H94" s="17"/>
      <c r="I94" s="43"/>
    </row>
    <row r="95" spans="2:9" x14ac:dyDescent="0.2">
      <c r="B95" s="51"/>
      <c r="C95" s="113"/>
      <c r="D95" s="14"/>
      <c r="E95" s="56"/>
      <c r="F95" s="22"/>
      <c r="G95" s="283"/>
      <c r="H95" s="17"/>
      <c r="I95" s="43"/>
    </row>
    <row r="96" spans="2:9" x14ac:dyDescent="0.2">
      <c r="B96" s="51"/>
      <c r="C96" s="113"/>
      <c r="D96" s="14"/>
      <c r="E96" s="56"/>
      <c r="F96" s="22"/>
      <c r="G96" s="283"/>
      <c r="H96" s="17"/>
      <c r="I96" s="43"/>
    </row>
    <row r="97" spans="2:9" x14ac:dyDescent="0.2">
      <c r="B97" s="51"/>
      <c r="C97" s="113"/>
      <c r="D97" s="14"/>
      <c r="E97" s="56"/>
      <c r="F97" s="22"/>
      <c r="G97" s="283"/>
      <c r="H97" s="17"/>
      <c r="I97" s="43"/>
    </row>
    <row r="98" spans="2:9" x14ac:dyDescent="0.2">
      <c r="B98" s="51"/>
      <c r="C98" s="113"/>
      <c r="D98" s="14"/>
      <c r="E98" s="56"/>
      <c r="F98" s="22"/>
      <c r="G98" s="283"/>
      <c r="H98" s="17"/>
      <c r="I98" s="43"/>
    </row>
    <row r="99" spans="2:9" x14ac:dyDescent="0.2">
      <c r="B99" s="51"/>
      <c r="C99" s="113"/>
      <c r="D99" s="14"/>
      <c r="E99" s="56"/>
      <c r="F99" s="22"/>
      <c r="G99" s="283"/>
      <c r="H99" s="17"/>
      <c r="I99" s="43"/>
    </row>
    <row r="100" spans="2:9" x14ac:dyDescent="0.2">
      <c r="B100" s="51"/>
      <c r="C100" s="113"/>
      <c r="D100" s="14"/>
      <c r="E100" s="56"/>
      <c r="F100" s="22"/>
      <c r="G100" s="283"/>
      <c r="H100" s="17"/>
      <c r="I100" s="43"/>
    </row>
    <row r="101" spans="2:9" x14ac:dyDescent="0.2">
      <c r="B101" s="51"/>
      <c r="C101" s="113"/>
      <c r="D101" s="14"/>
      <c r="E101" s="56"/>
      <c r="F101" s="22"/>
      <c r="G101" s="283"/>
      <c r="H101" s="17"/>
      <c r="I101" s="43"/>
    </row>
    <row r="102" spans="2:9" x14ac:dyDescent="0.2">
      <c r="B102" s="51"/>
      <c r="C102" s="113"/>
      <c r="D102" s="14"/>
      <c r="E102" s="56"/>
      <c r="F102" s="22"/>
      <c r="G102" s="283"/>
      <c r="H102" s="17"/>
      <c r="I102" s="43"/>
    </row>
    <row r="103" spans="2:9" x14ac:dyDescent="0.2">
      <c r="B103" s="51"/>
      <c r="C103" s="113"/>
      <c r="D103" s="14"/>
      <c r="E103" s="56"/>
      <c r="F103" s="22"/>
      <c r="G103" s="283"/>
      <c r="H103" s="17"/>
      <c r="I103" s="43"/>
    </row>
    <row r="104" spans="2:9" x14ac:dyDescent="0.2">
      <c r="B104" s="51"/>
      <c r="C104" s="113"/>
      <c r="D104" s="14"/>
      <c r="E104" s="56"/>
      <c r="F104" s="22"/>
      <c r="G104" s="283"/>
      <c r="H104" s="17"/>
      <c r="I104" s="43"/>
    </row>
    <row r="105" spans="2:9" x14ac:dyDescent="0.2">
      <c r="B105" s="51"/>
      <c r="C105" s="113"/>
      <c r="D105" s="14"/>
      <c r="E105" s="56"/>
      <c r="F105" s="22"/>
      <c r="G105" s="283"/>
      <c r="H105" s="17"/>
      <c r="I105" s="43"/>
    </row>
    <row r="106" spans="2:9" x14ac:dyDescent="0.2">
      <c r="B106" s="51"/>
      <c r="C106" s="113"/>
      <c r="D106" s="14"/>
      <c r="E106" s="56"/>
      <c r="F106" s="22"/>
      <c r="G106" s="283"/>
      <c r="H106" s="17"/>
      <c r="I106" s="43"/>
    </row>
    <row r="107" spans="2:9" x14ac:dyDescent="0.2">
      <c r="B107" s="154"/>
      <c r="C107" s="113"/>
      <c r="D107" s="14"/>
      <c r="E107" s="56"/>
      <c r="F107" s="22"/>
      <c r="G107" s="283"/>
      <c r="H107" s="17"/>
      <c r="I107" s="43"/>
    </row>
    <row r="108" spans="2:9" s="30" customFormat="1" ht="20.100000000000001" customHeight="1" x14ac:dyDescent="0.2">
      <c r="B108" s="159" t="str">
        <f>$B$10</f>
        <v>C1.5</v>
      </c>
      <c r="C108" s="236" t="s">
        <v>12</v>
      </c>
      <c r="D108" s="32"/>
      <c r="E108" s="32"/>
      <c r="F108" s="32"/>
      <c r="G108" s="284"/>
      <c r="H108" s="35"/>
      <c r="I108" s="36"/>
    </row>
    <row r="109" spans="2:9" x14ac:dyDescent="0.2">
      <c r="B109" s="295" t="str">
        <f>Client1</f>
        <v>Province of KwaZulu-Natal</v>
      </c>
      <c r="C109" s="295"/>
      <c r="D109" s="295"/>
      <c r="E109" s="295"/>
      <c r="F109" s="293" t="str">
        <f>"Contract No. "&amp;ContractNo</f>
        <v>Contract No. ZNB02271/00000/00/DUR/INF/24/T</v>
      </c>
      <c r="G109" s="293"/>
      <c r="H109" s="293"/>
    </row>
    <row r="110" spans="2:9" x14ac:dyDescent="0.2">
      <c r="B110" s="295" t="str">
        <f>Client2</f>
        <v>Department of Transport</v>
      </c>
      <c r="C110" s="295"/>
      <c r="D110" s="295"/>
      <c r="E110" s="295"/>
      <c r="F110" s="293"/>
      <c r="G110" s="293"/>
      <c r="H110" s="293"/>
    </row>
    <row r="111" spans="2:9" x14ac:dyDescent="0.2">
      <c r="B111" s="296"/>
      <c r="C111" s="296"/>
      <c r="D111" s="296"/>
      <c r="E111" s="296"/>
      <c r="F111" s="294"/>
      <c r="G111" s="294"/>
      <c r="H111" s="294"/>
    </row>
    <row r="112" spans="2:9" x14ac:dyDescent="0.2">
      <c r="B112" s="304" t="s">
        <v>8</v>
      </c>
      <c r="C112" s="305"/>
      <c r="D112" s="305"/>
      <c r="E112" s="305"/>
      <c r="F112" s="305"/>
      <c r="G112" s="305"/>
      <c r="H112" s="307" t="str">
        <f>H4</f>
        <v>CHAPTER C1.5</v>
      </c>
      <c r="I112" s="6"/>
    </row>
    <row r="113" spans="2:9" x14ac:dyDescent="0.2">
      <c r="B113" s="297" t="str">
        <f>ContractDescription</f>
        <v>THE CONSTRUCTION OF MASS EARTHWORKS, LAYERWORKS, SURFACING AND DRAINAGE ON DISTRICT ROAD 1097 (FROM KM 0+000 TO KM 4+674) IN THE DURBAN REGION</v>
      </c>
      <c r="C113" s="298"/>
      <c r="D113" s="298"/>
      <c r="E113" s="298"/>
      <c r="F113" s="298"/>
      <c r="G113" s="298"/>
      <c r="H113" s="293"/>
      <c r="I113" s="8"/>
    </row>
    <row r="114" spans="2:9" x14ac:dyDescent="0.2">
      <c r="B114" s="297"/>
      <c r="C114" s="298"/>
      <c r="D114" s="298"/>
      <c r="E114" s="298"/>
      <c r="F114" s="298"/>
      <c r="G114" s="298"/>
      <c r="H114" s="293"/>
      <c r="I114" s="8"/>
    </row>
    <row r="115" spans="2:9" x14ac:dyDescent="0.2">
      <c r="B115" s="299"/>
      <c r="C115" s="300"/>
      <c r="D115" s="300"/>
      <c r="E115" s="300"/>
      <c r="F115" s="300"/>
      <c r="G115" s="300"/>
      <c r="H115" s="294"/>
      <c r="I115" s="8"/>
    </row>
    <row r="116" spans="2:9" s="9" customFormat="1" ht="24.95" customHeight="1" x14ac:dyDescent="0.2">
      <c r="B116" s="68" t="s">
        <v>0</v>
      </c>
      <c r="C116" s="186" t="s">
        <v>1</v>
      </c>
      <c r="D116" s="11" t="s">
        <v>706</v>
      </c>
      <c r="E116" s="11" t="s">
        <v>2</v>
      </c>
      <c r="F116" s="11" t="s">
        <v>3</v>
      </c>
      <c r="G116" s="11" t="s">
        <v>4</v>
      </c>
      <c r="H116" s="11" t="s">
        <v>5</v>
      </c>
      <c r="I116" s="12"/>
    </row>
    <row r="117" spans="2:9" s="30" customFormat="1" ht="20.100000000000001" customHeight="1" x14ac:dyDescent="0.2">
      <c r="B117" s="74"/>
      <c r="C117" s="32" t="s">
        <v>40</v>
      </c>
      <c r="D117" s="141"/>
      <c r="E117" s="74"/>
      <c r="F117" s="34"/>
      <c r="G117" s="280"/>
      <c r="H117" s="35"/>
      <c r="I117" s="36"/>
    </row>
    <row r="118" spans="2:9" s="30" customFormat="1" ht="20.100000000000001" customHeight="1" x14ac:dyDescent="0.2">
      <c r="B118" s="144"/>
      <c r="D118" s="151"/>
      <c r="E118" s="144"/>
      <c r="F118" s="145"/>
      <c r="G118" s="285"/>
      <c r="H118" s="146"/>
      <c r="I118" s="36"/>
    </row>
    <row r="119" spans="2:9" s="30" customFormat="1" ht="20.100000000000001" customHeight="1" x14ac:dyDescent="0.2">
      <c r="B119" s="67" t="s">
        <v>201</v>
      </c>
      <c r="C119" s="138" t="s">
        <v>202</v>
      </c>
      <c r="D119" s="20"/>
      <c r="E119" s="144"/>
      <c r="F119" s="145"/>
      <c r="G119" s="285"/>
      <c r="H119" s="146"/>
      <c r="I119" s="36"/>
    </row>
    <row r="120" spans="2:9" s="30" customFormat="1" ht="20.100000000000001" customHeight="1" x14ac:dyDescent="0.2">
      <c r="B120" s="67"/>
      <c r="C120" s="138"/>
      <c r="D120" s="20"/>
      <c r="E120" s="144"/>
      <c r="F120" s="145"/>
      <c r="G120" s="285"/>
      <c r="H120" s="146"/>
      <c r="I120" s="36"/>
    </row>
    <row r="121" spans="2:9" x14ac:dyDescent="0.2">
      <c r="B121" s="51" t="s">
        <v>203</v>
      </c>
      <c r="C121" s="113" t="s">
        <v>207</v>
      </c>
      <c r="D121" s="14"/>
      <c r="E121" s="22"/>
      <c r="F121" s="162"/>
      <c r="G121" s="198"/>
      <c r="H121" s="17"/>
      <c r="I121" s="43"/>
    </row>
    <row r="122" spans="2:9" x14ac:dyDescent="0.2">
      <c r="B122" s="51"/>
      <c r="C122" s="113"/>
      <c r="D122" s="14"/>
      <c r="E122" s="22"/>
      <c r="F122" s="162"/>
      <c r="G122" s="198"/>
      <c r="H122" s="17"/>
      <c r="I122" s="43"/>
    </row>
    <row r="123" spans="2:9" x14ac:dyDescent="0.2">
      <c r="B123" s="51" t="s">
        <v>60</v>
      </c>
      <c r="C123" s="113" t="s">
        <v>696</v>
      </c>
      <c r="D123" s="14"/>
      <c r="E123" s="22" t="s">
        <v>55</v>
      </c>
      <c r="F123" s="162">
        <v>200</v>
      </c>
      <c r="G123" s="198"/>
      <c r="H123" s="17"/>
      <c r="I123" s="43"/>
    </row>
    <row r="124" spans="2:9" x14ac:dyDescent="0.2">
      <c r="B124" s="51"/>
      <c r="C124" s="113"/>
      <c r="D124" s="14"/>
      <c r="E124" s="22"/>
      <c r="F124" s="162"/>
      <c r="G124" s="198"/>
      <c r="H124" s="17"/>
      <c r="I124" s="43"/>
    </row>
    <row r="125" spans="2:9" x14ac:dyDescent="0.2">
      <c r="B125" s="51" t="s">
        <v>62</v>
      </c>
      <c r="C125" s="113" t="s">
        <v>697</v>
      </c>
      <c r="D125" s="14"/>
      <c r="E125" s="22" t="s">
        <v>55</v>
      </c>
      <c r="F125" s="162">
        <v>200</v>
      </c>
      <c r="G125" s="198"/>
      <c r="H125" s="17"/>
      <c r="I125" s="43"/>
    </row>
    <row r="126" spans="2:9" x14ac:dyDescent="0.2">
      <c r="B126" s="51"/>
      <c r="C126" s="113"/>
      <c r="D126" s="14"/>
      <c r="E126" s="22"/>
      <c r="F126" s="162"/>
      <c r="G126" s="198"/>
      <c r="H126" s="17"/>
      <c r="I126" s="43"/>
    </row>
    <row r="127" spans="2:9" x14ac:dyDescent="0.2">
      <c r="B127" s="51" t="s">
        <v>204</v>
      </c>
      <c r="C127" s="113" t="s">
        <v>208</v>
      </c>
      <c r="D127" s="14"/>
      <c r="E127" s="22" t="s">
        <v>55</v>
      </c>
      <c r="F127" s="162">
        <v>100</v>
      </c>
      <c r="G127" s="198"/>
      <c r="H127" s="17"/>
      <c r="I127" s="43"/>
    </row>
    <row r="128" spans="2:9" x14ac:dyDescent="0.2">
      <c r="B128" s="51"/>
      <c r="C128" s="113"/>
      <c r="D128" s="14"/>
      <c r="E128" s="22"/>
      <c r="F128" s="162"/>
      <c r="G128" s="198"/>
      <c r="H128" s="17"/>
      <c r="I128" s="43"/>
    </row>
    <row r="129" spans="2:9" x14ac:dyDescent="0.2">
      <c r="B129" s="51" t="s">
        <v>205</v>
      </c>
      <c r="C129" s="113" t="s">
        <v>209</v>
      </c>
      <c r="D129" s="14" t="s">
        <v>706</v>
      </c>
      <c r="E129" s="22" t="s">
        <v>292</v>
      </c>
      <c r="F129" s="162">
        <v>3744</v>
      </c>
      <c r="G129" s="198"/>
      <c r="H129" s="17"/>
      <c r="I129" s="43"/>
    </row>
    <row r="130" spans="2:9" x14ac:dyDescent="0.2">
      <c r="B130" s="51"/>
      <c r="C130" s="113"/>
      <c r="D130" s="14"/>
      <c r="E130" s="22"/>
      <c r="F130" s="162"/>
      <c r="G130" s="198"/>
      <c r="H130" s="17"/>
      <c r="I130" s="43"/>
    </row>
    <row r="131" spans="2:9" x14ac:dyDescent="0.2">
      <c r="B131" s="51" t="s">
        <v>206</v>
      </c>
      <c r="C131" s="113" t="s">
        <v>210</v>
      </c>
      <c r="D131" s="14"/>
      <c r="E131" s="22"/>
      <c r="F131" s="162"/>
      <c r="G131" s="198"/>
      <c r="H131" s="17"/>
      <c r="I131" s="43"/>
    </row>
    <row r="132" spans="2:9" x14ac:dyDescent="0.2">
      <c r="B132" s="51"/>
      <c r="C132" s="54"/>
      <c r="D132" s="14"/>
      <c r="E132" s="22"/>
      <c r="F132" s="162"/>
      <c r="G132" s="198"/>
      <c r="H132" s="17"/>
      <c r="I132" s="43"/>
    </row>
    <row r="133" spans="2:9" ht="25.5" x14ac:dyDescent="0.2">
      <c r="B133" s="51" t="s">
        <v>75</v>
      </c>
      <c r="C133" s="54" t="s">
        <v>213</v>
      </c>
      <c r="D133" s="204"/>
      <c r="E133" s="22" t="s">
        <v>55</v>
      </c>
      <c r="F133" s="163">
        <v>31</v>
      </c>
      <c r="G133" s="198"/>
      <c r="H133" s="17"/>
    </row>
    <row r="134" spans="2:9" x14ac:dyDescent="0.2">
      <c r="B134" s="51"/>
      <c r="D134" s="204"/>
      <c r="E134" s="22"/>
      <c r="F134" s="163"/>
      <c r="G134" s="198"/>
      <c r="H134" s="17"/>
    </row>
    <row r="135" spans="2:9" ht="25.5" x14ac:dyDescent="0.2">
      <c r="B135" s="51" t="s">
        <v>64</v>
      </c>
      <c r="C135" s="54" t="s">
        <v>214</v>
      </c>
      <c r="D135" s="204"/>
      <c r="E135" s="22" t="s">
        <v>55</v>
      </c>
      <c r="F135" s="162">
        <v>27</v>
      </c>
      <c r="G135" s="198"/>
      <c r="H135" s="17"/>
      <c r="I135" s="43"/>
    </row>
    <row r="136" spans="2:9" x14ac:dyDescent="0.2">
      <c r="B136" s="51"/>
      <c r="D136" s="204"/>
      <c r="E136" s="22"/>
      <c r="F136" s="162"/>
      <c r="G136" s="198"/>
      <c r="H136" s="17"/>
      <c r="I136" s="43"/>
    </row>
    <row r="137" spans="2:9" x14ac:dyDescent="0.2">
      <c r="B137" s="67" t="s">
        <v>215</v>
      </c>
      <c r="C137" s="138" t="s">
        <v>216</v>
      </c>
      <c r="D137" s="20"/>
      <c r="E137" s="22" t="s">
        <v>293</v>
      </c>
      <c r="F137" s="162">
        <v>18</v>
      </c>
      <c r="G137" s="198"/>
      <c r="H137" s="17"/>
      <c r="I137" s="43"/>
    </row>
    <row r="138" spans="2:9" x14ac:dyDescent="0.2">
      <c r="B138" s="51"/>
      <c r="C138" s="113"/>
      <c r="D138" s="14"/>
      <c r="E138" s="22"/>
      <c r="F138" s="162"/>
      <c r="G138" s="198"/>
      <c r="H138" s="17"/>
      <c r="I138" s="43"/>
    </row>
    <row r="139" spans="2:9" x14ac:dyDescent="0.2">
      <c r="B139" s="67" t="s">
        <v>217</v>
      </c>
      <c r="C139" s="138" t="s">
        <v>218</v>
      </c>
      <c r="D139" s="20"/>
      <c r="E139" s="22" t="s">
        <v>23</v>
      </c>
      <c r="F139" s="162">
        <v>18</v>
      </c>
      <c r="G139" s="198"/>
      <c r="H139" s="17"/>
      <c r="I139" s="43"/>
    </row>
    <row r="140" spans="2:9" x14ac:dyDescent="0.2">
      <c r="B140" s="51"/>
      <c r="C140" s="113"/>
      <c r="D140" s="14"/>
      <c r="E140" s="22"/>
      <c r="F140" s="162"/>
      <c r="G140" s="198"/>
      <c r="H140" s="17"/>
      <c r="I140" s="43"/>
    </row>
    <row r="141" spans="2:9" x14ac:dyDescent="0.2">
      <c r="B141" s="67" t="s">
        <v>219</v>
      </c>
      <c r="C141" s="138" t="s">
        <v>220</v>
      </c>
      <c r="D141" s="20"/>
      <c r="E141" s="22"/>
      <c r="F141" s="162"/>
      <c r="G141" s="198"/>
      <c r="H141" s="17"/>
      <c r="I141" s="43"/>
    </row>
    <row r="142" spans="2:9" x14ac:dyDescent="0.2">
      <c r="B142" s="51"/>
      <c r="C142" s="113"/>
      <c r="D142" s="14"/>
      <c r="E142" s="22"/>
      <c r="F142" s="162"/>
      <c r="G142" s="198"/>
      <c r="H142" s="17"/>
      <c r="I142" s="43"/>
    </row>
    <row r="143" spans="2:9" x14ac:dyDescent="0.2">
      <c r="B143" s="51" t="s">
        <v>221</v>
      </c>
      <c r="C143" s="113" t="s">
        <v>222</v>
      </c>
      <c r="D143" s="14"/>
      <c r="E143" s="22" t="s">
        <v>55</v>
      </c>
      <c r="F143" s="162">
        <v>10</v>
      </c>
      <c r="G143" s="198"/>
      <c r="H143" s="17"/>
      <c r="I143" s="43"/>
    </row>
    <row r="144" spans="2:9" x14ac:dyDescent="0.2">
      <c r="B144" s="51"/>
      <c r="C144" s="113"/>
      <c r="D144" s="14"/>
      <c r="E144" s="22"/>
      <c r="F144" s="162"/>
      <c r="G144" s="198"/>
      <c r="H144" s="17"/>
      <c r="I144" s="43"/>
    </row>
    <row r="145" spans="2:9" ht="25.5" x14ac:dyDescent="0.2">
      <c r="B145" s="67" t="s">
        <v>226</v>
      </c>
      <c r="C145" s="138" t="s">
        <v>223</v>
      </c>
      <c r="D145" s="20"/>
      <c r="E145" s="22"/>
      <c r="F145" s="162"/>
      <c r="G145" s="198"/>
      <c r="H145" s="17"/>
      <c r="I145" s="43"/>
    </row>
    <row r="146" spans="2:9" x14ac:dyDescent="0.2">
      <c r="B146" s="51"/>
      <c r="C146" s="113"/>
      <c r="D146" s="14"/>
      <c r="E146" s="22"/>
      <c r="F146" s="162"/>
      <c r="G146" s="24"/>
      <c r="H146" s="17"/>
      <c r="I146" s="43"/>
    </row>
    <row r="147" spans="2:9" x14ac:dyDescent="0.2">
      <c r="B147" s="51" t="s">
        <v>224</v>
      </c>
      <c r="C147" s="113" t="s">
        <v>227</v>
      </c>
      <c r="D147" s="14"/>
      <c r="E147" s="22" t="s">
        <v>503</v>
      </c>
      <c r="F147" s="286">
        <v>50000</v>
      </c>
      <c r="G147" s="24">
        <v>1</v>
      </c>
      <c r="H147" s="17">
        <f t="shared" ref="H147" si="1">G147*F147</f>
        <v>50000</v>
      </c>
      <c r="I147" s="43"/>
    </row>
    <row r="148" spans="2:9" x14ac:dyDescent="0.2">
      <c r="B148" s="51"/>
      <c r="C148" s="113"/>
      <c r="D148" s="14"/>
      <c r="E148" s="22"/>
      <c r="F148" s="286"/>
      <c r="G148" s="24"/>
      <c r="H148" s="17"/>
      <c r="I148" s="43"/>
    </row>
    <row r="149" spans="2:9" ht="25.5" x14ac:dyDescent="0.2">
      <c r="B149" s="51" t="s">
        <v>225</v>
      </c>
      <c r="C149" s="113" t="s">
        <v>228</v>
      </c>
      <c r="D149" s="14"/>
      <c r="E149" s="22" t="s">
        <v>39</v>
      </c>
      <c r="F149" s="286">
        <f>H147</f>
        <v>50000</v>
      </c>
      <c r="G149" s="282"/>
      <c r="H149" s="17"/>
      <c r="I149" s="43"/>
    </row>
    <row r="150" spans="2:9" x14ac:dyDescent="0.2">
      <c r="B150" s="51"/>
      <c r="C150" s="113"/>
      <c r="D150" s="14"/>
      <c r="E150" s="22"/>
      <c r="F150" s="162"/>
      <c r="G150" s="24"/>
      <c r="H150" s="17"/>
      <c r="I150" s="43"/>
    </row>
    <row r="151" spans="2:9" x14ac:dyDescent="0.2">
      <c r="B151" s="51"/>
      <c r="C151" s="113"/>
      <c r="D151" s="14"/>
      <c r="E151" s="22"/>
      <c r="F151" s="162"/>
      <c r="G151" s="24"/>
      <c r="H151" s="17"/>
      <c r="I151" s="43"/>
    </row>
    <row r="152" spans="2:9" x14ac:dyDescent="0.2">
      <c r="B152" s="51"/>
      <c r="C152" s="113"/>
      <c r="D152" s="14"/>
      <c r="E152" s="22"/>
      <c r="F152" s="162"/>
      <c r="G152" s="24"/>
      <c r="H152" s="17"/>
      <c r="I152" s="43"/>
    </row>
    <row r="153" spans="2:9" x14ac:dyDescent="0.2">
      <c r="B153" s="51"/>
      <c r="C153" s="113"/>
      <c r="D153" s="14"/>
      <c r="E153" s="22"/>
      <c r="F153" s="162"/>
      <c r="G153" s="24"/>
      <c r="H153" s="17"/>
      <c r="I153" s="43"/>
    </row>
    <row r="154" spans="2:9" x14ac:dyDescent="0.2">
      <c r="B154" s="51"/>
      <c r="C154" s="113"/>
      <c r="D154" s="14"/>
      <c r="E154" s="22"/>
      <c r="F154" s="162"/>
      <c r="G154" s="24"/>
      <c r="H154" s="17"/>
      <c r="I154" s="43"/>
    </row>
    <row r="155" spans="2:9" x14ac:dyDescent="0.2">
      <c r="B155" s="51"/>
      <c r="C155" s="113"/>
      <c r="D155" s="14"/>
      <c r="E155" s="22"/>
      <c r="F155" s="162"/>
      <c r="G155" s="24"/>
      <c r="H155" s="17"/>
      <c r="I155" s="43"/>
    </row>
    <row r="156" spans="2:9" x14ac:dyDescent="0.2">
      <c r="B156" s="51"/>
      <c r="C156" s="113"/>
      <c r="D156" s="14"/>
      <c r="E156" s="22"/>
      <c r="F156" s="162"/>
      <c r="G156" s="24"/>
      <c r="H156" s="17"/>
      <c r="I156" s="43"/>
    </row>
    <row r="157" spans="2:9" x14ac:dyDescent="0.2">
      <c r="B157" s="51"/>
      <c r="C157" s="113"/>
      <c r="D157" s="14"/>
      <c r="E157" s="22"/>
      <c r="F157" s="162"/>
      <c r="G157" s="24"/>
      <c r="H157" s="17"/>
      <c r="I157" s="43"/>
    </row>
    <row r="158" spans="2:9" x14ac:dyDescent="0.2">
      <c r="B158" s="51"/>
      <c r="C158" s="113"/>
      <c r="D158" s="14"/>
      <c r="E158" s="22"/>
      <c r="F158" s="162"/>
      <c r="G158" s="24"/>
      <c r="H158" s="17"/>
      <c r="I158" s="43"/>
    </row>
    <row r="159" spans="2:9" x14ac:dyDescent="0.2">
      <c r="B159" s="51"/>
      <c r="C159" s="113"/>
      <c r="D159" s="14"/>
      <c r="E159" s="22"/>
      <c r="F159" s="162"/>
      <c r="G159" s="24"/>
      <c r="H159" s="17"/>
      <c r="I159" s="43"/>
    </row>
    <row r="160" spans="2:9" x14ac:dyDescent="0.2">
      <c r="B160" s="51"/>
      <c r="C160" s="113"/>
      <c r="D160" s="14"/>
      <c r="E160" s="22"/>
      <c r="F160" s="162"/>
      <c r="G160" s="24"/>
      <c r="H160" s="17"/>
      <c r="I160" s="43"/>
    </row>
    <row r="161" spans="2:9" x14ac:dyDescent="0.2">
      <c r="B161" s="51"/>
      <c r="C161" s="113"/>
      <c r="D161" s="14"/>
      <c r="E161" s="22"/>
      <c r="F161" s="162"/>
      <c r="G161" s="24"/>
      <c r="H161" s="17"/>
      <c r="I161" s="43"/>
    </row>
    <row r="162" spans="2:9" x14ac:dyDescent="0.2">
      <c r="B162" s="51"/>
      <c r="C162" s="113"/>
      <c r="D162" s="14"/>
      <c r="E162" s="22"/>
      <c r="F162" s="162"/>
      <c r="G162" s="24"/>
      <c r="H162" s="17"/>
      <c r="I162" s="43"/>
    </row>
    <row r="163" spans="2:9" x14ac:dyDescent="0.2">
      <c r="B163" s="51"/>
      <c r="C163" s="113"/>
      <c r="D163" s="14"/>
      <c r="E163" s="22"/>
      <c r="F163" s="162"/>
      <c r="G163" s="24"/>
      <c r="H163" s="17"/>
      <c r="I163" s="43"/>
    </row>
    <row r="164" spans="2:9" x14ac:dyDescent="0.2">
      <c r="B164" s="51"/>
      <c r="C164" s="113"/>
      <c r="D164" s="14"/>
      <c r="E164" s="22"/>
      <c r="F164" s="162"/>
      <c r="G164" s="24"/>
      <c r="H164" s="17"/>
      <c r="I164" s="43"/>
    </row>
    <row r="165" spans="2:9" x14ac:dyDescent="0.2">
      <c r="B165" s="51"/>
      <c r="C165" s="113"/>
      <c r="D165" s="14"/>
      <c r="E165" s="22"/>
      <c r="F165" s="162"/>
      <c r="G165" s="24"/>
      <c r="H165" s="17"/>
      <c r="I165" s="43"/>
    </row>
    <row r="166" spans="2:9" x14ac:dyDescent="0.2">
      <c r="B166" s="51"/>
      <c r="C166" s="113"/>
      <c r="D166" s="14"/>
      <c r="E166" s="22"/>
      <c r="F166" s="162"/>
      <c r="G166" s="24"/>
      <c r="H166" s="17"/>
      <c r="I166" s="43"/>
    </row>
    <row r="167" spans="2:9" x14ac:dyDescent="0.2">
      <c r="B167" s="51"/>
      <c r="C167" s="113"/>
      <c r="D167" s="14"/>
      <c r="E167" s="22"/>
      <c r="F167" s="162"/>
      <c r="G167" s="24"/>
      <c r="H167" s="17"/>
      <c r="I167" s="43"/>
    </row>
    <row r="168" spans="2:9" x14ac:dyDescent="0.2">
      <c r="B168" s="51"/>
      <c r="C168" s="113"/>
      <c r="D168" s="152"/>
      <c r="E168" s="109"/>
      <c r="F168" s="162"/>
      <c r="G168" s="24"/>
      <c r="H168" s="17"/>
      <c r="I168" s="43"/>
    </row>
    <row r="169" spans="2:9" s="30" customFormat="1" ht="20.100000000000001" customHeight="1" x14ac:dyDescent="0.2">
      <c r="B169" s="74" t="str">
        <f>$B$10</f>
        <v>C1.5</v>
      </c>
      <c r="C169" s="32" t="s">
        <v>12</v>
      </c>
      <c r="D169" s="32"/>
      <c r="E169" s="33"/>
      <c r="F169" s="34"/>
      <c r="G169" s="34"/>
      <c r="H169" s="35"/>
      <c r="I169" s="36"/>
    </row>
  </sheetData>
  <mergeCells count="17">
    <mergeCell ref="B112:G112"/>
    <mergeCell ref="H112:H115"/>
    <mergeCell ref="B113:G115"/>
    <mergeCell ref="B109:E109"/>
    <mergeCell ref="F109:H111"/>
    <mergeCell ref="B110:E110"/>
    <mergeCell ref="B111:E111"/>
    <mergeCell ref="F1:H1"/>
    <mergeCell ref="B5:G7"/>
    <mergeCell ref="H4:H7"/>
    <mergeCell ref="B4:G4"/>
    <mergeCell ref="B45:G45"/>
    <mergeCell ref="H45:H48"/>
    <mergeCell ref="B46:G48"/>
    <mergeCell ref="B43:E43"/>
    <mergeCell ref="F43:H44"/>
    <mergeCell ref="B44:E4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5" firstPageNumber="31" orientation="portrait" cellComments="asDisplayed" useFirstPageNumber="1" r:id="rId1"/>
  <headerFooter>
    <oddHeader xml:space="preserve">&amp;R&amp;"Arial,Bold Italic"
</oddHeader>
  </headerFooter>
  <rowBreaks count="2" manualBreakCount="2">
    <brk id="42" max="7" man="1"/>
    <brk id="10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7343-5B74-4FF1-8CF8-C344C66C4F43}">
  <sheetPr codeName="Sheet6">
    <tabColor rgb="FF00B0F0"/>
  </sheetPr>
  <dimension ref="B1:I63"/>
  <sheetViews>
    <sheetView view="pageBreakPreview" topLeftCell="A49" zoomScale="90" zoomScaleNormal="125" zoomScaleSheetLayoutView="90" zoomScalePageLayoutView="125" workbookViewId="0">
      <selection activeCell="F55" sqref="F55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6" style="3" customWidth="1"/>
    <col min="5" max="5" width="13.7109375" style="4" customWidth="1"/>
    <col min="6" max="6" width="15.7109375" style="4" customWidth="1"/>
    <col min="7" max="7" width="15.7109375" style="166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167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C1.6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68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156"/>
      <c r="H9" s="25" t="str">
        <f t="shared" ref="H9:H13" si="0">IF(E9="","",F9*G9)</f>
        <v/>
      </c>
      <c r="I9" s="18"/>
    </row>
    <row r="10" spans="2:9" x14ac:dyDescent="0.2">
      <c r="B10" s="67" t="s">
        <v>229</v>
      </c>
      <c r="C10" s="20" t="s">
        <v>230</v>
      </c>
      <c r="D10" s="20"/>
      <c r="E10" s="22"/>
      <c r="F10" s="22"/>
      <c r="G10" s="158"/>
      <c r="H10" s="25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158"/>
      <c r="H11" s="25" t="str">
        <f t="shared" si="0"/>
        <v/>
      </c>
      <c r="I11" s="43"/>
    </row>
    <row r="12" spans="2:9" x14ac:dyDescent="0.2">
      <c r="B12" s="67" t="s">
        <v>231</v>
      </c>
      <c r="C12" s="20" t="s">
        <v>232</v>
      </c>
      <c r="D12" s="20"/>
      <c r="E12" s="22"/>
      <c r="F12" s="22"/>
      <c r="G12" s="158"/>
      <c r="H12" s="25" t="str">
        <f t="shared" si="0"/>
        <v/>
      </c>
      <c r="I12" s="43"/>
    </row>
    <row r="13" spans="2:9" x14ac:dyDescent="0.2">
      <c r="B13" s="51"/>
      <c r="C13" s="14"/>
      <c r="D13" s="14"/>
      <c r="E13" s="22"/>
      <c r="F13" s="22"/>
      <c r="G13" s="158"/>
      <c r="H13" s="25" t="str">
        <f t="shared" si="0"/>
        <v/>
      </c>
      <c r="I13" s="43"/>
    </row>
    <row r="14" spans="2:9" ht="25.5" x14ac:dyDescent="0.2">
      <c r="B14" s="51" t="s">
        <v>233</v>
      </c>
      <c r="C14" s="14" t="s">
        <v>234</v>
      </c>
      <c r="D14" s="14" t="s">
        <v>706</v>
      </c>
      <c r="E14" s="22" t="s">
        <v>31</v>
      </c>
      <c r="F14" s="173">
        <v>12.3</v>
      </c>
      <c r="G14" s="174"/>
      <c r="H14" s="25"/>
      <c r="I14" s="44"/>
    </row>
    <row r="15" spans="2:9" x14ac:dyDescent="0.2">
      <c r="B15" s="51"/>
      <c r="C15" s="14"/>
      <c r="D15" s="14"/>
      <c r="E15" s="22"/>
      <c r="F15" s="23"/>
      <c r="G15" s="169"/>
      <c r="H15" s="25"/>
      <c r="I15" s="44"/>
    </row>
    <row r="16" spans="2:9" x14ac:dyDescent="0.2">
      <c r="B16" s="67" t="s">
        <v>236</v>
      </c>
      <c r="C16" s="20" t="s">
        <v>237</v>
      </c>
      <c r="D16" s="20"/>
      <c r="E16" s="52"/>
      <c r="F16" s="243"/>
      <c r="G16" s="244"/>
      <c r="H16" s="25"/>
      <c r="I16" s="124"/>
    </row>
    <row r="17" spans="2:9" x14ac:dyDescent="0.2">
      <c r="B17" s="51"/>
      <c r="C17" s="14"/>
      <c r="D17" s="14"/>
      <c r="E17" s="22"/>
      <c r="F17" s="126"/>
      <c r="G17" s="158"/>
      <c r="H17" s="25"/>
      <c r="I17" s="136"/>
    </row>
    <row r="18" spans="2:9" ht="25.5" x14ac:dyDescent="0.2">
      <c r="B18" s="51" t="s">
        <v>238</v>
      </c>
      <c r="C18" s="14" t="s">
        <v>234</v>
      </c>
      <c r="D18" s="14" t="s">
        <v>706</v>
      </c>
      <c r="E18" s="22" t="s">
        <v>31</v>
      </c>
      <c r="F18" s="245">
        <v>12.3</v>
      </c>
      <c r="G18" s="246"/>
      <c r="H18" s="25"/>
    </row>
    <row r="19" spans="2:9" x14ac:dyDescent="0.2">
      <c r="B19" s="51"/>
      <c r="C19" s="14"/>
      <c r="D19" s="14"/>
      <c r="E19" s="22"/>
      <c r="F19" s="126"/>
      <c r="G19" s="246"/>
      <c r="H19" s="25"/>
    </row>
    <row r="20" spans="2:9" ht="25.5" x14ac:dyDescent="0.2">
      <c r="B20" s="67" t="s">
        <v>699</v>
      </c>
      <c r="C20" s="133" t="s">
        <v>240</v>
      </c>
      <c r="D20" s="140"/>
      <c r="E20" s="22"/>
      <c r="F20" s="126"/>
      <c r="G20" s="246"/>
      <c r="H20" s="25"/>
    </row>
    <row r="21" spans="2:9" x14ac:dyDescent="0.2">
      <c r="B21" s="51"/>
      <c r="C21" s="14"/>
      <c r="D21" s="14"/>
      <c r="E21" s="22"/>
      <c r="F21" s="126"/>
      <c r="G21" s="158"/>
      <c r="H21" s="25"/>
      <c r="I21" s="124"/>
    </row>
    <row r="22" spans="2:9" ht="25.5" x14ac:dyDescent="0.2">
      <c r="B22" s="51" t="s">
        <v>239</v>
      </c>
      <c r="C22" s="14" t="s">
        <v>241</v>
      </c>
      <c r="D22" s="14"/>
      <c r="E22" s="22" t="s">
        <v>55</v>
      </c>
      <c r="F22" s="126">
        <v>20</v>
      </c>
      <c r="G22" s="158"/>
      <c r="H22" s="25"/>
      <c r="I22" s="124"/>
    </row>
    <row r="23" spans="2:9" x14ac:dyDescent="0.2">
      <c r="B23" s="51"/>
      <c r="C23" s="14"/>
      <c r="D23" s="14"/>
      <c r="E23" s="22"/>
      <c r="F23" s="126"/>
      <c r="G23" s="158"/>
      <c r="H23" s="25"/>
      <c r="I23" s="124"/>
    </row>
    <row r="24" spans="2:9" x14ac:dyDescent="0.2">
      <c r="B24" s="51" t="s">
        <v>242</v>
      </c>
      <c r="C24" s="14" t="s">
        <v>245</v>
      </c>
      <c r="D24" s="14"/>
      <c r="E24" s="22" t="s">
        <v>55</v>
      </c>
      <c r="F24" s="126">
        <v>10</v>
      </c>
      <c r="G24" s="247"/>
      <c r="H24" s="25"/>
      <c r="I24" s="135"/>
    </row>
    <row r="25" spans="2:9" x14ac:dyDescent="0.2">
      <c r="B25" s="51"/>
      <c r="C25" s="14"/>
      <c r="D25" s="14"/>
      <c r="E25" s="22"/>
      <c r="F25" s="126"/>
      <c r="G25" s="247"/>
      <c r="H25" s="25"/>
      <c r="I25" s="135"/>
    </row>
    <row r="26" spans="2:9" x14ac:dyDescent="0.2">
      <c r="B26" s="51" t="s">
        <v>243</v>
      </c>
      <c r="C26" s="14" t="s">
        <v>246</v>
      </c>
      <c r="D26" s="14"/>
      <c r="E26" s="22" t="s">
        <v>55</v>
      </c>
      <c r="F26" s="130">
        <v>5</v>
      </c>
      <c r="G26" s="156"/>
      <c r="H26" s="25"/>
      <c r="I26" s="134"/>
    </row>
    <row r="27" spans="2:9" x14ac:dyDescent="0.2">
      <c r="B27" s="51"/>
      <c r="C27" s="14"/>
      <c r="D27" s="14"/>
      <c r="E27" s="22"/>
      <c r="F27" s="130"/>
      <c r="G27" s="156"/>
      <c r="H27" s="25"/>
      <c r="I27" s="134"/>
    </row>
    <row r="28" spans="2:9" s="38" customFormat="1" x14ac:dyDescent="0.2">
      <c r="B28" s="51" t="s">
        <v>244</v>
      </c>
      <c r="C28" s="14" t="s">
        <v>247</v>
      </c>
      <c r="D28" s="14"/>
      <c r="E28" s="15" t="s">
        <v>31</v>
      </c>
      <c r="F28" s="130">
        <v>1</v>
      </c>
      <c r="G28" s="156"/>
      <c r="H28" s="25"/>
      <c r="I28" s="134"/>
    </row>
    <row r="29" spans="2:9" x14ac:dyDescent="0.2">
      <c r="B29" s="51"/>
      <c r="C29" s="14"/>
      <c r="D29" s="14"/>
      <c r="E29" s="22"/>
      <c r="F29" s="126"/>
      <c r="G29" s="247"/>
      <c r="H29" s="25"/>
      <c r="I29" s="135"/>
    </row>
    <row r="30" spans="2:9" x14ac:dyDescent="0.2">
      <c r="B30" s="51" t="s">
        <v>248</v>
      </c>
      <c r="C30" s="14" t="s">
        <v>249</v>
      </c>
      <c r="D30" s="14"/>
      <c r="E30" s="22"/>
      <c r="F30" s="126"/>
      <c r="G30" s="247"/>
      <c r="H30" s="25"/>
      <c r="I30" s="135"/>
    </row>
    <row r="31" spans="2:9" x14ac:dyDescent="0.2">
      <c r="B31" s="51"/>
      <c r="C31" s="14"/>
      <c r="D31" s="14"/>
      <c r="E31" s="22"/>
      <c r="F31" s="126"/>
      <c r="G31" s="247"/>
      <c r="H31" s="25"/>
      <c r="I31" s="135"/>
    </row>
    <row r="32" spans="2:9" ht="25.5" x14ac:dyDescent="0.2">
      <c r="B32" s="51" t="s">
        <v>250</v>
      </c>
      <c r="C32" s="14" t="s">
        <v>251</v>
      </c>
      <c r="D32" s="14"/>
      <c r="E32" s="22" t="s">
        <v>11</v>
      </c>
      <c r="F32" s="126">
        <v>1</v>
      </c>
      <c r="G32" s="158"/>
      <c r="H32" s="25"/>
      <c r="I32" s="124"/>
    </row>
    <row r="33" spans="2:9" x14ac:dyDescent="0.2">
      <c r="B33" s="51"/>
      <c r="C33" s="14"/>
      <c r="D33" s="14"/>
      <c r="E33" s="22"/>
      <c r="F33" s="126"/>
      <c r="G33" s="158"/>
      <c r="H33" s="25"/>
      <c r="I33" s="124"/>
    </row>
    <row r="34" spans="2:9" x14ac:dyDescent="0.2">
      <c r="B34" s="51" t="s">
        <v>252</v>
      </c>
      <c r="C34" s="14" t="s">
        <v>700</v>
      </c>
      <c r="D34" s="14"/>
      <c r="E34" s="22"/>
      <c r="F34" s="126"/>
      <c r="G34" s="158"/>
      <c r="H34" s="25"/>
      <c r="I34" s="124"/>
    </row>
    <row r="35" spans="2:9" x14ac:dyDescent="0.2">
      <c r="B35" s="51"/>
      <c r="C35" s="14"/>
      <c r="D35" s="14"/>
      <c r="E35" s="22"/>
      <c r="F35" s="126"/>
      <c r="G35" s="158"/>
      <c r="H35" s="25"/>
      <c r="I35" s="124"/>
    </row>
    <row r="36" spans="2:9" x14ac:dyDescent="0.2">
      <c r="B36" s="47"/>
      <c r="C36" s="14"/>
      <c r="D36" s="14"/>
      <c r="E36" s="22"/>
      <c r="F36" s="126"/>
      <c r="G36" s="158"/>
      <c r="H36" s="25"/>
      <c r="I36" s="124"/>
    </row>
    <row r="37" spans="2:9" x14ac:dyDescent="0.2">
      <c r="B37" s="51" t="s">
        <v>253</v>
      </c>
      <c r="C37" s="14" t="s">
        <v>258</v>
      </c>
      <c r="D37" s="14"/>
      <c r="E37" s="22" t="s">
        <v>55</v>
      </c>
      <c r="F37" s="22">
        <v>30</v>
      </c>
      <c r="G37" s="247"/>
      <c r="H37" s="25"/>
      <c r="I37" s="124"/>
    </row>
    <row r="38" spans="2:9" x14ac:dyDescent="0.2">
      <c r="B38" s="51"/>
      <c r="C38" s="14"/>
      <c r="D38" s="14"/>
      <c r="E38" s="22"/>
      <c r="F38" s="22"/>
      <c r="G38" s="247"/>
      <c r="H38" s="25"/>
      <c r="I38" s="124"/>
    </row>
    <row r="39" spans="2:9" ht="25.5" x14ac:dyDescent="0.2">
      <c r="B39" s="51" t="s">
        <v>254</v>
      </c>
      <c r="C39" s="14" t="s">
        <v>259</v>
      </c>
      <c r="D39" s="14"/>
      <c r="E39" s="22" t="s">
        <v>55</v>
      </c>
      <c r="F39" s="22">
        <v>30</v>
      </c>
      <c r="G39" s="247"/>
      <c r="H39" s="25"/>
      <c r="I39" s="124"/>
    </row>
    <row r="40" spans="2:9" x14ac:dyDescent="0.2">
      <c r="B40" s="51"/>
      <c r="C40" s="14"/>
      <c r="D40" s="14"/>
      <c r="E40" s="22"/>
      <c r="F40" s="22"/>
      <c r="G40" s="247"/>
      <c r="H40" s="25"/>
      <c r="I40" s="124"/>
    </row>
    <row r="41" spans="2:9" ht="25.5" x14ac:dyDescent="0.2">
      <c r="B41" s="51" t="s">
        <v>255</v>
      </c>
      <c r="C41" s="14" t="s">
        <v>260</v>
      </c>
      <c r="D41" s="14"/>
      <c r="E41" s="22" t="s">
        <v>55</v>
      </c>
      <c r="F41" s="22">
        <v>10</v>
      </c>
      <c r="G41" s="247"/>
      <c r="H41" s="25"/>
      <c r="I41" s="124"/>
    </row>
    <row r="42" spans="2:9" x14ac:dyDescent="0.2">
      <c r="B42" s="51"/>
      <c r="C42" s="14"/>
      <c r="D42" s="14"/>
      <c r="E42" s="22"/>
      <c r="F42" s="22"/>
      <c r="G42" s="247"/>
      <c r="H42" s="25"/>
      <c r="I42" s="124"/>
    </row>
    <row r="43" spans="2:9" ht="25.5" x14ac:dyDescent="0.2">
      <c r="B43" s="51" t="s">
        <v>256</v>
      </c>
      <c r="C43" s="14" t="s">
        <v>261</v>
      </c>
      <c r="D43" s="14"/>
      <c r="E43" s="22" t="s">
        <v>55</v>
      </c>
      <c r="F43" s="22">
        <v>5</v>
      </c>
      <c r="G43" s="247"/>
      <c r="H43" s="25"/>
      <c r="I43" s="124"/>
    </row>
    <row r="44" spans="2:9" x14ac:dyDescent="0.2">
      <c r="B44" s="51"/>
      <c r="C44" s="14"/>
      <c r="D44" s="14"/>
      <c r="E44" s="22"/>
      <c r="F44" s="22"/>
      <c r="G44" s="247"/>
      <c r="H44" s="25"/>
      <c r="I44" s="124"/>
    </row>
    <row r="45" spans="2:9" ht="25.5" x14ac:dyDescent="0.2">
      <c r="B45" s="51" t="s">
        <v>257</v>
      </c>
      <c r="C45" s="14" t="s">
        <v>262</v>
      </c>
      <c r="D45" s="14"/>
      <c r="E45" s="22" t="s">
        <v>55</v>
      </c>
      <c r="F45" s="22">
        <v>5</v>
      </c>
      <c r="G45" s="247"/>
      <c r="H45" s="25"/>
      <c r="I45" s="124"/>
    </row>
    <row r="46" spans="2:9" x14ac:dyDescent="0.2">
      <c r="B46" s="51"/>
      <c r="C46" s="14"/>
      <c r="D46" s="14"/>
      <c r="E46" s="22"/>
      <c r="F46" s="22"/>
      <c r="G46" s="247"/>
      <c r="H46" s="25"/>
      <c r="I46" s="124"/>
    </row>
    <row r="47" spans="2:9" x14ac:dyDescent="0.2">
      <c r="B47" s="19" t="s">
        <v>263</v>
      </c>
      <c r="C47" s="20" t="s">
        <v>264</v>
      </c>
      <c r="D47" s="20"/>
      <c r="E47" s="22"/>
      <c r="F47" s="22"/>
      <c r="G47" s="247"/>
      <c r="H47" s="25"/>
    </row>
    <row r="48" spans="2:9" x14ac:dyDescent="0.2">
      <c r="B48" s="13"/>
      <c r="C48" s="14"/>
      <c r="D48" s="14"/>
      <c r="E48" s="22"/>
      <c r="F48" s="22"/>
      <c r="G48" s="247"/>
      <c r="H48" s="25"/>
    </row>
    <row r="49" spans="2:9" ht="14.25" x14ac:dyDescent="0.2">
      <c r="B49" s="13" t="s">
        <v>265</v>
      </c>
      <c r="C49" s="14" t="s">
        <v>266</v>
      </c>
      <c r="D49" s="14"/>
      <c r="E49" s="22" t="s">
        <v>35</v>
      </c>
      <c r="F49" s="22">
        <v>50</v>
      </c>
      <c r="G49" s="247"/>
      <c r="H49" s="25"/>
    </row>
    <row r="50" spans="2:9" x14ac:dyDescent="0.2">
      <c r="B50" s="13"/>
      <c r="C50" s="14"/>
      <c r="D50" s="14"/>
      <c r="E50" s="22"/>
      <c r="F50" s="22"/>
      <c r="G50" s="247"/>
      <c r="H50" s="127"/>
      <c r="I50" s="6"/>
    </row>
    <row r="51" spans="2:9" x14ac:dyDescent="0.2">
      <c r="B51" s="19" t="s">
        <v>267</v>
      </c>
      <c r="C51" s="20" t="s">
        <v>268</v>
      </c>
      <c r="D51" s="20"/>
      <c r="E51" s="22"/>
      <c r="F51" s="22"/>
      <c r="G51" s="157"/>
      <c r="H51" s="25"/>
      <c r="I51" s="8"/>
    </row>
    <row r="52" spans="2:9" x14ac:dyDescent="0.2">
      <c r="B52" s="13"/>
      <c r="C52" s="28"/>
      <c r="D52" s="98"/>
      <c r="E52" s="39"/>
      <c r="F52" s="39"/>
      <c r="G52" s="157"/>
      <c r="H52" s="25"/>
      <c r="I52" s="8"/>
    </row>
    <row r="53" spans="2:9" ht="25.5" x14ac:dyDescent="0.2">
      <c r="B53" s="13" t="s">
        <v>269</v>
      </c>
      <c r="C53" s="28" t="s">
        <v>270</v>
      </c>
      <c r="D53" s="97"/>
      <c r="E53" s="22" t="s">
        <v>503</v>
      </c>
      <c r="F53" s="287">
        <v>100000</v>
      </c>
      <c r="G53" s="157">
        <v>1</v>
      </c>
      <c r="H53" s="25">
        <f>G53*F53</f>
        <v>100000</v>
      </c>
      <c r="I53" s="8"/>
    </row>
    <row r="54" spans="2:9" s="9" customFormat="1" ht="24.95" customHeight="1" x14ac:dyDescent="0.2">
      <c r="B54" s="13"/>
      <c r="C54" s="97"/>
      <c r="D54" s="97"/>
      <c r="E54" s="22"/>
      <c r="F54" s="39"/>
      <c r="G54" s="157"/>
      <c r="H54" s="25"/>
      <c r="I54" s="12"/>
    </row>
    <row r="55" spans="2:9" s="30" customFormat="1" ht="25.5" x14ac:dyDescent="0.2">
      <c r="B55" s="13" t="s">
        <v>271</v>
      </c>
      <c r="C55" s="14" t="s">
        <v>272</v>
      </c>
      <c r="D55" s="14"/>
      <c r="E55" s="22" t="s">
        <v>39</v>
      </c>
      <c r="F55" s="219">
        <f>H53</f>
        <v>100000</v>
      </c>
      <c r="G55" s="172"/>
      <c r="H55" s="25"/>
      <c r="I55" s="36"/>
    </row>
    <row r="56" spans="2:9" x14ac:dyDescent="0.2">
      <c r="B56" s="13"/>
      <c r="C56" s="14"/>
      <c r="D56" s="14"/>
      <c r="E56" s="22"/>
      <c r="F56" s="22"/>
      <c r="G56" s="157"/>
      <c r="H56" s="25"/>
      <c r="I56" s="43"/>
    </row>
    <row r="57" spans="2:9" x14ac:dyDescent="0.2">
      <c r="B57" s="13"/>
      <c r="C57" s="14"/>
      <c r="D57" s="14"/>
      <c r="E57" s="22"/>
      <c r="F57" s="22"/>
      <c r="G57" s="157"/>
      <c r="H57" s="25" t="str">
        <f t="shared" ref="H57:H61" si="1">IF(E57="","",F57*G57)</f>
        <v/>
      </c>
      <c r="I57" s="43"/>
    </row>
    <row r="58" spans="2:9" x14ac:dyDescent="0.2">
      <c r="B58" s="13"/>
      <c r="C58" s="14"/>
      <c r="D58" s="14"/>
      <c r="E58" s="22"/>
      <c r="F58" s="22"/>
      <c r="G58" s="157"/>
      <c r="H58" s="25" t="str">
        <f t="shared" si="1"/>
        <v/>
      </c>
      <c r="I58" s="43"/>
    </row>
    <row r="59" spans="2:9" x14ac:dyDescent="0.2">
      <c r="B59" s="13"/>
      <c r="C59" s="14"/>
      <c r="D59" s="14"/>
      <c r="E59" s="22"/>
      <c r="F59" s="22"/>
      <c r="G59" s="157"/>
      <c r="H59" s="25" t="str">
        <f t="shared" si="1"/>
        <v/>
      </c>
      <c r="I59" s="43"/>
    </row>
    <row r="60" spans="2:9" x14ac:dyDescent="0.2">
      <c r="B60" s="13"/>
      <c r="C60" s="14"/>
      <c r="D60" s="14"/>
      <c r="E60" s="22"/>
      <c r="F60" s="22"/>
      <c r="G60" s="157"/>
      <c r="H60" s="25" t="str">
        <f t="shared" si="1"/>
        <v/>
      </c>
      <c r="I60" s="43"/>
    </row>
    <row r="61" spans="2:9" x14ac:dyDescent="0.2">
      <c r="B61" s="13"/>
      <c r="C61" s="27"/>
      <c r="D61" s="97"/>
      <c r="E61" s="22"/>
      <c r="F61" s="22"/>
      <c r="G61" s="157"/>
      <c r="H61" s="25" t="str">
        <f t="shared" si="1"/>
        <v/>
      </c>
      <c r="I61" s="43"/>
    </row>
    <row r="62" spans="2:9" x14ac:dyDescent="0.2">
      <c r="B62" s="13"/>
      <c r="C62" s="14"/>
      <c r="D62" s="14"/>
      <c r="E62" s="22"/>
      <c r="F62" s="22"/>
      <c r="G62" s="157"/>
      <c r="H62" s="25" t="str">
        <f t="shared" ref="H62" si="2">IF(E62="","",F62*G62)</f>
        <v/>
      </c>
      <c r="I62" s="43"/>
    </row>
    <row r="63" spans="2:9" x14ac:dyDescent="0.2">
      <c r="B63" s="165" t="s">
        <v>229</v>
      </c>
      <c r="C63" s="32" t="s">
        <v>594</v>
      </c>
      <c r="D63" s="32"/>
      <c r="E63" s="33"/>
      <c r="F63" s="34"/>
      <c r="G63" s="170"/>
      <c r="H63" s="35"/>
      <c r="I63" s="43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E570-612F-426B-9B9B-D47207EBA732}">
  <sheetPr codeName="Sheet7">
    <tabColor rgb="FF00B0F0"/>
  </sheetPr>
  <dimension ref="B1:I68"/>
  <sheetViews>
    <sheetView view="pageBreakPreview" topLeftCell="C1" zoomScale="110" zoomScaleNormal="125" zoomScaleSheetLayoutView="110" zoomScalePageLayoutView="125" workbookViewId="0">
      <selection activeCell="F23" sqref="F23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8" style="3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2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C1.7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15"/>
      <c r="H9" s="25" t="str">
        <f t="shared" ref="H9:H10" si="0">IF(E9="","",F9*G9)</f>
        <v/>
      </c>
      <c r="I9" s="18"/>
    </row>
    <row r="10" spans="2:9" x14ac:dyDescent="0.2">
      <c r="B10" s="67" t="s">
        <v>273</v>
      </c>
      <c r="C10" s="20" t="s">
        <v>274</v>
      </c>
      <c r="D10" s="20"/>
      <c r="E10" s="22"/>
      <c r="F10" s="22"/>
      <c r="G10" s="22"/>
      <c r="H10" s="25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22"/>
      <c r="H11" s="25"/>
      <c r="I11" s="43"/>
    </row>
    <row r="12" spans="2:9" x14ac:dyDescent="0.2">
      <c r="B12" s="51" t="s">
        <v>275</v>
      </c>
      <c r="C12" s="14" t="s">
        <v>276</v>
      </c>
      <c r="D12" s="14"/>
      <c r="E12" s="22"/>
      <c r="F12" s="22"/>
      <c r="G12" s="22"/>
      <c r="H12" s="25"/>
      <c r="I12" s="43"/>
    </row>
    <row r="13" spans="2:9" x14ac:dyDescent="0.2">
      <c r="B13" s="51"/>
      <c r="C13" s="14"/>
      <c r="D13" s="14"/>
      <c r="E13" s="22"/>
      <c r="F13" s="22"/>
      <c r="G13" s="22"/>
      <c r="H13" s="25"/>
      <c r="I13" s="43"/>
    </row>
    <row r="14" spans="2:9" ht="25.5" x14ac:dyDescent="0.2">
      <c r="B14" s="51" t="s">
        <v>277</v>
      </c>
      <c r="C14" s="14" t="s">
        <v>278</v>
      </c>
      <c r="D14" s="14"/>
      <c r="E14" s="22" t="s">
        <v>35</v>
      </c>
      <c r="F14" s="23">
        <v>27609</v>
      </c>
      <c r="G14" s="182"/>
      <c r="H14" s="25"/>
      <c r="I14" s="44"/>
    </row>
    <row r="15" spans="2:9" x14ac:dyDescent="0.2">
      <c r="B15" s="51"/>
      <c r="C15" s="14"/>
      <c r="D15" s="14"/>
      <c r="E15" s="22"/>
      <c r="F15" s="23"/>
      <c r="G15" s="39"/>
      <c r="H15" s="25"/>
      <c r="I15" s="44"/>
    </row>
    <row r="16" spans="2:9" x14ac:dyDescent="0.2">
      <c r="B16" s="51"/>
      <c r="C16" s="14"/>
      <c r="D16" s="14"/>
      <c r="E16" s="22"/>
      <c r="F16" s="23"/>
      <c r="G16" s="39"/>
      <c r="H16" s="25"/>
      <c r="I16" s="44"/>
    </row>
    <row r="17" spans="2:9" x14ac:dyDescent="0.2">
      <c r="B17" s="51" t="s">
        <v>279</v>
      </c>
      <c r="C17" s="14" t="s">
        <v>280</v>
      </c>
      <c r="D17" s="14"/>
      <c r="E17" s="22"/>
      <c r="F17" s="23"/>
      <c r="G17" s="39"/>
      <c r="H17" s="25"/>
      <c r="I17" s="43"/>
    </row>
    <row r="18" spans="2:9" x14ac:dyDescent="0.2">
      <c r="B18" s="51"/>
      <c r="C18" s="14"/>
      <c r="D18" s="14"/>
      <c r="E18" s="22"/>
      <c r="F18" s="23"/>
      <c r="G18" s="39"/>
      <c r="H18" s="25"/>
      <c r="I18" s="43"/>
    </row>
    <row r="19" spans="2:9" ht="25.5" x14ac:dyDescent="0.2">
      <c r="B19" s="51" t="s">
        <v>281</v>
      </c>
      <c r="C19" s="14" t="s">
        <v>283</v>
      </c>
      <c r="D19" s="14"/>
      <c r="E19" s="22"/>
      <c r="F19" s="126"/>
      <c r="G19" s="39"/>
      <c r="H19" s="127"/>
      <c r="I19" s="136"/>
    </row>
    <row r="20" spans="2:9" x14ac:dyDescent="0.2">
      <c r="B20" s="51"/>
      <c r="C20" s="14"/>
      <c r="D20" s="14"/>
      <c r="E20" s="22"/>
      <c r="F20" s="126"/>
      <c r="G20" s="39"/>
      <c r="H20" s="127"/>
      <c r="I20" s="136"/>
    </row>
    <row r="21" spans="2:9" ht="25.5" x14ac:dyDescent="0.2">
      <c r="B21" s="51" t="s">
        <v>60</v>
      </c>
      <c r="C21" s="14" t="s">
        <v>284</v>
      </c>
      <c r="D21" s="14"/>
      <c r="E21" s="22" t="s">
        <v>294</v>
      </c>
      <c r="F21" s="126">
        <v>44077</v>
      </c>
      <c r="G21" s="39"/>
      <c r="H21" s="127"/>
    </row>
    <row r="22" spans="2:9" x14ac:dyDescent="0.2">
      <c r="B22" s="51"/>
      <c r="C22" s="14"/>
      <c r="D22" s="14"/>
      <c r="E22" s="22"/>
      <c r="F22" s="126"/>
      <c r="G22" s="39"/>
      <c r="H22" s="127"/>
    </row>
    <row r="23" spans="2:9" ht="14.25" x14ac:dyDescent="0.2">
      <c r="B23" s="51" t="s">
        <v>62</v>
      </c>
      <c r="C23" s="14" t="s">
        <v>285</v>
      </c>
      <c r="D23" s="14"/>
      <c r="E23" s="22" t="s">
        <v>294</v>
      </c>
      <c r="F23" s="126">
        <v>1543</v>
      </c>
      <c r="G23" s="39"/>
      <c r="H23" s="127"/>
    </row>
    <row r="24" spans="2:9" x14ac:dyDescent="0.2">
      <c r="B24" s="51"/>
      <c r="C24" s="14"/>
      <c r="D24" s="14"/>
      <c r="E24" s="22"/>
      <c r="F24" s="126"/>
      <c r="G24" s="39"/>
      <c r="H24" s="127"/>
    </row>
    <row r="25" spans="2:9" ht="25.5" x14ac:dyDescent="0.2">
      <c r="B25" s="51" t="s">
        <v>282</v>
      </c>
      <c r="C25" s="14" t="s">
        <v>286</v>
      </c>
      <c r="D25" s="14"/>
      <c r="E25" s="22"/>
      <c r="F25" s="23"/>
      <c r="G25" s="24"/>
      <c r="H25" s="25"/>
    </row>
    <row r="26" spans="2:9" x14ac:dyDescent="0.2">
      <c r="B26" s="51"/>
      <c r="C26" s="14"/>
      <c r="D26" s="14"/>
      <c r="E26" s="22"/>
      <c r="F26" s="23"/>
      <c r="G26" s="24"/>
      <c r="H26" s="25"/>
    </row>
    <row r="27" spans="2:9" ht="25.5" x14ac:dyDescent="0.2">
      <c r="B27" s="51" t="s">
        <v>60</v>
      </c>
      <c r="C27" s="14" t="s">
        <v>287</v>
      </c>
      <c r="D27" s="14"/>
      <c r="E27" s="22" t="s">
        <v>294</v>
      </c>
      <c r="F27" s="23">
        <v>25000</v>
      </c>
      <c r="G27" s="182"/>
      <c r="H27" s="25"/>
    </row>
    <row r="28" spans="2:9" x14ac:dyDescent="0.2">
      <c r="B28" s="51"/>
      <c r="C28" s="28"/>
      <c r="D28" s="98"/>
      <c r="E28" s="22"/>
      <c r="F28" s="23"/>
      <c r="G28" s="182"/>
      <c r="H28" s="25"/>
    </row>
    <row r="29" spans="2:9" ht="14.25" x14ac:dyDescent="0.2">
      <c r="B29" s="51" t="s">
        <v>62</v>
      </c>
      <c r="C29" s="28" t="s">
        <v>288</v>
      </c>
      <c r="D29" s="98"/>
      <c r="E29" s="22" t="s">
        <v>294</v>
      </c>
      <c r="F29" s="23">
        <v>151850</v>
      </c>
      <c r="G29" s="181"/>
      <c r="H29" s="25"/>
    </row>
    <row r="30" spans="2:9" x14ac:dyDescent="0.2">
      <c r="B30" s="51"/>
      <c r="C30" s="28"/>
      <c r="D30" s="98"/>
      <c r="E30" s="22"/>
      <c r="F30" s="23"/>
      <c r="G30" s="181"/>
      <c r="H30" s="25"/>
    </row>
    <row r="31" spans="2:9" ht="14.25" x14ac:dyDescent="0.2">
      <c r="B31" s="51" t="s">
        <v>75</v>
      </c>
      <c r="C31" s="28" t="s">
        <v>289</v>
      </c>
      <c r="D31" s="98"/>
      <c r="E31" s="22" t="s">
        <v>294</v>
      </c>
      <c r="F31" s="23">
        <v>30370</v>
      </c>
      <c r="G31" s="182"/>
      <c r="H31" s="25"/>
    </row>
    <row r="32" spans="2:9" x14ac:dyDescent="0.2">
      <c r="B32" s="51"/>
      <c r="C32" s="14"/>
      <c r="D32" s="14"/>
      <c r="E32" s="22"/>
      <c r="F32" s="23"/>
      <c r="G32" s="22"/>
      <c r="H32" s="25"/>
      <c r="I32" s="43"/>
    </row>
    <row r="33" spans="2:9" x14ac:dyDescent="0.2">
      <c r="B33" s="51"/>
      <c r="C33" s="14"/>
      <c r="D33" s="14"/>
      <c r="E33" s="22"/>
      <c r="F33" s="23"/>
      <c r="G33" s="22"/>
      <c r="H33" s="25"/>
      <c r="I33" s="43"/>
    </row>
    <row r="34" spans="2:9" x14ac:dyDescent="0.2">
      <c r="B34" s="51"/>
      <c r="C34" s="14"/>
      <c r="D34" s="14"/>
      <c r="E34" s="22"/>
      <c r="F34" s="23"/>
      <c r="G34" s="24"/>
      <c r="H34" s="25"/>
      <c r="I34" s="44"/>
    </row>
    <row r="35" spans="2:9" x14ac:dyDescent="0.2">
      <c r="B35" s="51"/>
      <c r="C35" s="14"/>
      <c r="D35" s="14"/>
      <c r="E35" s="15"/>
      <c r="F35" s="26"/>
      <c r="G35" s="221"/>
      <c r="H35" s="25"/>
      <c r="I35" s="18"/>
    </row>
    <row r="36" spans="2:9" s="38" customFormat="1" x14ac:dyDescent="0.2">
      <c r="B36" s="51"/>
      <c r="C36" s="14"/>
      <c r="D36" s="14"/>
      <c r="E36" s="15"/>
      <c r="F36" s="26"/>
      <c r="G36" s="221"/>
      <c r="H36" s="25"/>
      <c r="I36" s="18"/>
    </row>
    <row r="37" spans="2:9" x14ac:dyDescent="0.2">
      <c r="B37" s="51"/>
      <c r="C37" s="14"/>
      <c r="D37" s="14"/>
      <c r="E37" s="22"/>
      <c r="F37" s="23"/>
      <c r="G37" s="24"/>
      <c r="H37" s="25"/>
      <c r="I37" s="44"/>
    </row>
    <row r="38" spans="2:9" x14ac:dyDescent="0.2">
      <c r="B38" s="51"/>
      <c r="C38" s="14"/>
      <c r="D38" s="14"/>
      <c r="E38" s="22"/>
      <c r="F38" s="23"/>
      <c r="G38" s="24"/>
      <c r="H38" s="25"/>
      <c r="I38" s="44"/>
    </row>
    <row r="39" spans="2:9" x14ac:dyDescent="0.2">
      <c r="B39" s="51"/>
      <c r="C39" s="14"/>
      <c r="D39" s="14"/>
      <c r="E39" s="22"/>
      <c r="F39" s="23"/>
      <c r="G39" s="206"/>
      <c r="H39" s="25"/>
      <c r="I39" s="43"/>
    </row>
    <row r="40" spans="2:9" x14ac:dyDescent="0.2">
      <c r="B40" s="51"/>
      <c r="C40" s="14"/>
      <c r="D40" s="14"/>
      <c r="E40" s="22"/>
      <c r="F40" s="23"/>
      <c r="G40" s="206"/>
      <c r="H40" s="25"/>
      <c r="I40" s="43"/>
    </row>
    <row r="41" spans="2:9" x14ac:dyDescent="0.2">
      <c r="B41" s="51"/>
      <c r="C41" s="14"/>
      <c r="D41" s="14"/>
      <c r="E41" s="22"/>
      <c r="F41" s="23"/>
      <c r="G41" s="226"/>
      <c r="H41" s="25"/>
      <c r="I41" s="43"/>
    </row>
    <row r="42" spans="2:9" x14ac:dyDescent="0.2">
      <c r="B42" s="51"/>
      <c r="C42" s="14"/>
      <c r="D42" s="14"/>
      <c r="E42" s="22"/>
      <c r="F42" s="23"/>
      <c r="G42" s="226"/>
      <c r="H42" s="25"/>
      <c r="I42" s="43"/>
    </row>
    <row r="43" spans="2:9" x14ac:dyDescent="0.2">
      <c r="B43" s="51"/>
      <c r="C43" s="14"/>
      <c r="D43" s="14"/>
      <c r="E43" s="22"/>
      <c r="F43" s="22"/>
      <c r="G43" s="22"/>
      <c r="H43" s="25"/>
      <c r="I43" s="43"/>
    </row>
    <row r="44" spans="2:9" x14ac:dyDescent="0.2">
      <c r="B44" s="51"/>
      <c r="C44" s="14"/>
      <c r="D44" s="14"/>
      <c r="E44" s="22"/>
      <c r="F44" s="22"/>
      <c r="G44" s="22"/>
      <c r="H44" s="25"/>
      <c r="I44" s="43"/>
    </row>
    <row r="45" spans="2:9" x14ac:dyDescent="0.2">
      <c r="B45" s="51"/>
      <c r="C45" s="14"/>
      <c r="D45" s="14"/>
      <c r="E45" s="22"/>
      <c r="F45" s="22"/>
      <c r="G45" s="24"/>
      <c r="H45" s="25"/>
      <c r="I45" s="43"/>
    </row>
    <row r="46" spans="2:9" x14ac:dyDescent="0.2">
      <c r="B46" s="51"/>
      <c r="C46" s="14"/>
      <c r="D46" s="14"/>
      <c r="E46" s="22"/>
      <c r="F46" s="22"/>
      <c r="G46" s="24"/>
      <c r="H46" s="25"/>
      <c r="I46" s="43"/>
    </row>
    <row r="47" spans="2:9" x14ac:dyDescent="0.2">
      <c r="B47" s="51"/>
      <c r="C47" s="14"/>
      <c r="D47" s="14"/>
      <c r="E47" s="22"/>
      <c r="F47" s="22"/>
      <c r="G47" s="24"/>
      <c r="H47" s="25"/>
      <c r="I47" s="43"/>
    </row>
    <row r="48" spans="2:9" x14ac:dyDescent="0.2">
      <c r="B48" s="51"/>
      <c r="C48" s="14"/>
      <c r="D48" s="14"/>
      <c r="E48" s="22"/>
      <c r="F48" s="22"/>
      <c r="G48" s="24"/>
      <c r="H48" s="25"/>
      <c r="I48" s="43"/>
    </row>
    <row r="49" spans="2:9" x14ac:dyDescent="0.2">
      <c r="B49" s="51"/>
      <c r="C49" s="14"/>
      <c r="D49" s="14"/>
      <c r="E49" s="22"/>
      <c r="F49" s="22"/>
      <c r="G49" s="24"/>
      <c r="H49" s="25" t="str">
        <f t="shared" ref="H49:H62" si="1">IF(E49="","",F49*G49)</f>
        <v/>
      </c>
      <c r="I49" s="43"/>
    </row>
    <row r="50" spans="2:9" x14ac:dyDescent="0.2">
      <c r="B50" s="51"/>
      <c r="C50" s="14"/>
      <c r="D50" s="14"/>
      <c r="E50" s="22"/>
      <c r="F50" s="22"/>
      <c r="G50" s="24"/>
      <c r="H50" s="25" t="str">
        <f t="shared" si="1"/>
        <v/>
      </c>
      <c r="I50" s="43"/>
    </row>
    <row r="51" spans="2:9" x14ac:dyDescent="0.2">
      <c r="B51" s="51"/>
      <c r="C51" s="14"/>
      <c r="D51" s="14"/>
      <c r="E51" s="22"/>
      <c r="F51" s="22"/>
      <c r="G51" s="24"/>
      <c r="H51" s="25" t="str">
        <f t="shared" si="1"/>
        <v/>
      </c>
      <c r="I51" s="43"/>
    </row>
    <row r="52" spans="2:9" x14ac:dyDescent="0.2">
      <c r="B52" s="51"/>
      <c r="C52" s="14"/>
      <c r="D52" s="14"/>
      <c r="E52" s="22"/>
      <c r="F52" s="22"/>
      <c r="G52" s="24"/>
      <c r="H52" s="25" t="str">
        <f t="shared" si="1"/>
        <v/>
      </c>
      <c r="I52" s="43"/>
    </row>
    <row r="53" spans="2:9" x14ac:dyDescent="0.2">
      <c r="B53" s="51"/>
      <c r="C53" s="14"/>
      <c r="D53" s="14"/>
      <c r="E53" s="22"/>
      <c r="F53" s="22"/>
      <c r="G53" s="198"/>
      <c r="H53" s="25" t="str">
        <f t="shared" si="1"/>
        <v/>
      </c>
      <c r="I53" s="43"/>
    </row>
    <row r="54" spans="2:9" x14ac:dyDescent="0.2">
      <c r="B54" s="51"/>
      <c r="C54" s="14"/>
      <c r="D54" s="14"/>
      <c r="E54" s="22"/>
      <c r="F54" s="22"/>
      <c r="G54" s="198"/>
      <c r="H54" s="25" t="str">
        <f t="shared" si="1"/>
        <v/>
      </c>
      <c r="I54" s="43"/>
    </row>
    <row r="55" spans="2:9" x14ac:dyDescent="0.2">
      <c r="B55" s="51"/>
      <c r="C55" s="14"/>
      <c r="D55" s="14"/>
      <c r="E55" s="22"/>
      <c r="F55" s="22"/>
      <c r="G55" s="24"/>
      <c r="H55" s="25" t="str">
        <f t="shared" si="1"/>
        <v/>
      </c>
      <c r="I55" s="43"/>
    </row>
    <row r="56" spans="2:9" x14ac:dyDescent="0.2">
      <c r="B56" s="51"/>
      <c r="C56" s="14"/>
      <c r="D56" s="14"/>
      <c r="E56" s="22"/>
      <c r="F56" s="22"/>
      <c r="G56" s="24"/>
      <c r="H56" s="25" t="str">
        <f t="shared" si="1"/>
        <v/>
      </c>
      <c r="I56" s="43"/>
    </row>
    <row r="57" spans="2:9" x14ac:dyDescent="0.2">
      <c r="B57" s="51"/>
      <c r="C57" s="14"/>
      <c r="D57" s="14"/>
      <c r="E57" s="22"/>
      <c r="F57" s="22"/>
      <c r="G57" s="24"/>
      <c r="H57" s="25" t="str">
        <f t="shared" si="1"/>
        <v/>
      </c>
      <c r="I57" s="43"/>
    </row>
    <row r="58" spans="2:9" x14ac:dyDescent="0.2">
      <c r="B58" s="51"/>
      <c r="C58" s="14"/>
      <c r="D58" s="14"/>
      <c r="E58" s="22"/>
      <c r="F58" s="22"/>
      <c r="G58" s="24"/>
      <c r="H58" s="25" t="str">
        <f t="shared" si="1"/>
        <v/>
      </c>
      <c r="I58" s="43"/>
    </row>
    <row r="59" spans="2:9" x14ac:dyDescent="0.2">
      <c r="B59" s="51"/>
      <c r="C59" s="14"/>
      <c r="D59" s="14"/>
      <c r="E59" s="22"/>
      <c r="F59" s="22"/>
      <c r="G59" s="24"/>
      <c r="H59" s="25" t="str">
        <f t="shared" si="1"/>
        <v/>
      </c>
      <c r="I59" s="43"/>
    </row>
    <row r="60" spans="2:9" x14ac:dyDescent="0.2">
      <c r="B60" s="51"/>
      <c r="C60" s="28"/>
      <c r="D60" s="98"/>
      <c r="E60" s="22"/>
      <c r="F60" s="22"/>
      <c r="G60" s="24"/>
      <c r="H60" s="25" t="str">
        <f t="shared" si="1"/>
        <v/>
      </c>
      <c r="I60" s="43"/>
    </row>
    <row r="61" spans="2:9" x14ac:dyDescent="0.2">
      <c r="B61" s="51"/>
      <c r="C61" s="28"/>
      <c r="D61" s="98"/>
      <c r="E61" s="39"/>
      <c r="F61" s="39"/>
      <c r="G61" s="24"/>
      <c r="H61" s="25" t="str">
        <f t="shared" si="1"/>
        <v/>
      </c>
    </row>
    <row r="62" spans="2:9" x14ac:dyDescent="0.2">
      <c r="B62" s="51"/>
      <c r="C62" s="14"/>
      <c r="D62" s="14"/>
      <c r="E62" s="22"/>
      <c r="F62" s="22"/>
      <c r="G62" s="24"/>
      <c r="H62" s="25" t="str">
        <f t="shared" si="1"/>
        <v/>
      </c>
      <c r="I62" s="43"/>
    </row>
    <row r="63" spans="2:9" x14ac:dyDescent="0.2">
      <c r="B63" s="51"/>
      <c r="C63" s="28"/>
      <c r="D63" s="98"/>
      <c r="E63" s="39"/>
      <c r="F63" s="39"/>
      <c r="G63" s="24"/>
      <c r="H63" s="25"/>
      <c r="I63" s="50"/>
    </row>
    <row r="64" spans="2:9" x14ac:dyDescent="0.2">
      <c r="B64" s="51"/>
      <c r="C64" s="27"/>
      <c r="D64" s="97"/>
      <c r="E64" s="39"/>
      <c r="F64" s="39"/>
      <c r="G64" s="24"/>
      <c r="H64" s="25"/>
    </row>
    <row r="65" spans="2:9" x14ac:dyDescent="0.2">
      <c r="B65" s="51"/>
      <c r="C65" s="14"/>
      <c r="D65" s="14"/>
      <c r="E65" s="22"/>
      <c r="F65" s="22"/>
      <c r="G65" s="24"/>
      <c r="H65" s="25"/>
      <c r="I65" s="43"/>
    </row>
    <row r="66" spans="2:9" x14ac:dyDescent="0.2">
      <c r="B66" s="51"/>
      <c r="C66" s="14"/>
      <c r="D66" s="14"/>
      <c r="E66" s="22"/>
      <c r="F66" s="22"/>
      <c r="G66" s="24"/>
      <c r="H66" s="25"/>
      <c r="I66" s="43"/>
    </row>
    <row r="67" spans="2:9" x14ac:dyDescent="0.2">
      <c r="B67" s="51"/>
      <c r="C67" s="14"/>
      <c r="D67" s="14"/>
      <c r="E67" s="22"/>
      <c r="F67" s="22"/>
      <c r="G67" s="24"/>
      <c r="H67" s="25"/>
      <c r="I67" s="43"/>
    </row>
    <row r="68" spans="2:9" s="30" customFormat="1" ht="24.95" customHeight="1" x14ac:dyDescent="0.2">
      <c r="B68" s="78" t="str">
        <f>B10</f>
        <v>C1.7</v>
      </c>
      <c r="C68" s="32" t="s">
        <v>594</v>
      </c>
      <c r="D68" s="32"/>
      <c r="E68" s="33"/>
      <c r="F68" s="34"/>
      <c r="G68" s="34"/>
      <c r="H68" s="35"/>
      <c r="I68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6" firstPageNumber="31" orientation="portrait" cellComments="asDisplayed" useFirstPageNumber="1" r:id="rId1"/>
  <headerFooter>
    <oddHeader xml:space="preserve">&amp;R&amp;"Arial,Bold Italic"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6190-6327-41AE-A304-F57398AAF2C4}">
  <sheetPr codeName="Sheet52">
    <tabColor rgb="FF00B0F0"/>
    <pageSetUpPr fitToPage="1"/>
  </sheetPr>
  <dimension ref="B1:I56"/>
  <sheetViews>
    <sheetView view="pageBreakPreview" topLeftCell="A36" zoomScaleNormal="125" zoomScaleSheetLayoutView="100" zoomScalePageLayoutView="125" workbookViewId="0">
      <selection activeCell="F25" sqref="F25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0.85546875" style="3" customWidth="1"/>
    <col min="5" max="5" width="13.7109375" style="4" customWidth="1"/>
    <col min="6" max="6" width="15.7109375" style="4" customWidth="1"/>
    <col min="7" max="7" width="15.7109375" style="190" customWidth="1"/>
    <col min="8" max="8" width="15.7109375" style="5" customWidth="1"/>
    <col min="9" max="9" width="0.85546875" style="5" customWidth="1"/>
    <col min="10" max="16384" width="8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3"/>
    </row>
    <row r="4" spans="2:9" ht="12.75" customHeight="1" x14ac:dyDescent="0.2">
      <c r="B4" s="304" t="s">
        <v>8</v>
      </c>
      <c r="C4" s="305"/>
      <c r="D4" s="305"/>
      <c r="E4" s="305"/>
      <c r="F4" s="305"/>
      <c r="G4" s="305"/>
      <c r="H4" s="309" t="str">
        <f>"CHAPTER "&amp;B10</f>
        <v>CHAPTER C2.1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0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10"/>
      <c r="I6" s="8"/>
    </row>
    <row r="7" spans="2:9" s="9" customFormat="1" ht="7.5" customHeight="1" x14ac:dyDescent="0.2">
      <c r="B7" s="299"/>
      <c r="C7" s="300"/>
      <c r="D7" s="300"/>
      <c r="E7" s="300"/>
      <c r="F7" s="300"/>
      <c r="G7" s="300"/>
      <c r="H7" s="311"/>
      <c r="I7" s="12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92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22"/>
      <c r="G9" s="15"/>
      <c r="H9" s="25" t="str">
        <f t="shared" ref="H9:H11" si="0">IF(E9="","",F9*G9)</f>
        <v/>
      </c>
      <c r="I9" s="18"/>
    </row>
    <row r="10" spans="2:9" ht="25.5" x14ac:dyDescent="0.2">
      <c r="B10" s="67" t="s">
        <v>554</v>
      </c>
      <c r="C10" s="20" t="s">
        <v>553</v>
      </c>
      <c r="D10" s="20"/>
      <c r="E10" s="15"/>
      <c r="F10" s="22"/>
      <c r="G10" s="15"/>
      <c r="H10" s="25" t="str">
        <f t="shared" si="0"/>
        <v/>
      </c>
      <c r="I10" s="18"/>
    </row>
    <row r="11" spans="2:9" x14ac:dyDescent="0.2">
      <c r="B11" s="51"/>
      <c r="C11" s="14"/>
      <c r="D11" s="14"/>
      <c r="E11" s="15"/>
      <c r="F11" s="22"/>
      <c r="G11" s="15"/>
      <c r="H11" s="25" t="str">
        <f t="shared" si="0"/>
        <v/>
      </c>
      <c r="I11" s="18"/>
    </row>
    <row r="12" spans="2:9" ht="25.5" x14ac:dyDescent="0.2">
      <c r="B12" s="61" t="s">
        <v>552</v>
      </c>
      <c r="C12" s="14" t="s">
        <v>551</v>
      </c>
      <c r="D12" s="14"/>
      <c r="E12" s="15"/>
      <c r="F12" s="22"/>
      <c r="G12" s="15"/>
      <c r="H12" s="25"/>
      <c r="I12" s="18"/>
    </row>
    <row r="13" spans="2:9" x14ac:dyDescent="0.2">
      <c r="B13" s="61"/>
      <c r="C13" s="14"/>
      <c r="D13" s="14"/>
      <c r="E13" s="15"/>
      <c r="F13" s="22"/>
      <c r="G13" s="15"/>
      <c r="H13" s="25"/>
      <c r="I13" s="18"/>
    </row>
    <row r="14" spans="2:9" x14ac:dyDescent="0.2">
      <c r="B14" s="51" t="s">
        <v>550</v>
      </c>
      <c r="C14" s="14" t="s">
        <v>549</v>
      </c>
      <c r="D14" s="14"/>
      <c r="E14" s="22" t="s">
        <v>11</v>
      </c>
      <c r="F14" s="23">
        <v>1</v>
      </c>
      <c r="G14" s="193"/>
      <c r="H14" s="25"/>
      <c r="I14" s="60"/>
    </row>
    <row r="15" spans="2:9" x14ac:dyDescent="0.2">
      <c r="B15" s="61"/>
      <c r="C15" s="14"/>
      <c r="D15" s="14"/>
      <c r="E15" s="15"/>
      <c r="F15" s="23"/>
      <c r="G15" s="15"/>
      <c r="H15" s="25"/>
      <c r="I15" s="18"/>
    </row>
    <row r="16" spans="2:9" x14ac:dyDescent="0.2">
      <c r="B16" s="61"/>
      <c r="C16" s="27"/>
      <c r="D16" s="97"/>
      <c r="E16" s="63"/>
      <c r="F16" s="126"/>
      <c r="G16" s="63"/>
      <c r="H16" s="25"/>
      <c r="I16" s="65"/>
    </row>
    <row r="17" spans="2:9" ht="25.5" x14ac:dyDescent="0.2">
      <c r="B17" s="51" t="s">
        <v>548</v>
      </c>
      <c r="C17" s="14" t="s">
        <v>547</v>
      </c>
      <c r="D17" s="14" t="s">
        <v>706</v>
      </c>
      <c r="E17" s="22" t="s">
        <v>504</v>
      </c>
      <c r="F17" s="288">
        <v>500000</v>
      </c>
      <c r="G17" s="196">
        <v>1</v>
      </c>
      <c r="H17" s="25">
        <f t="shared" ref="H17:H23" si="1">G17*F17</f>
        <v>500000</v>
      </c>
      <c r="I17" s="65"/>
    </row>
    <row r="18" spans="2:9" x14ac:dyDescent="0.2">
      <c r="B18" s="51"/>
      <c r="C18" s="98"/>
      <c r="D18" s="98"/>
      <c r="E18" s="22"/>
      <c r="F18" s="126"/>
      <c r="G18" s="196"/>
      <c r="H18" s="25"/>
      <c r="I18" s="65"/>
    </row>
    <row r="19" spans="2:9" ht="25.5" x14ac:dyDescent="0.2">
      <c r="B19" s="91" t="s">
        <v>794</v>
      </c>
      <c r="C19" s="119" t="s">
        <v>793</v>
      </c>
      <c r="D19" s="98"/>
      <c r="E19" s="273" t="s">
        <v>39</v>
      </c>
      <c r="F19" s="289">
        <f>H17</f>
        <v>500000</v>
      </c>
      <c r="G19" s="196"/>
      <c r="H19" s="25"/>
      <c r="I19" s="65"/>
    </row>
    <row r="20" spans="2:9" x14ac:dyDescent="0.2">
      <c r="B20" s="51"/>
      <c r="C20" s="98"/>
      <c r="D20" s="98"/>
      <c r="E20" s="22"/>
      <c r="F20" s="126"/>
      <c r="G20" s="196"/>
      <c r="H20" s="25"/>
      <c r="I20" s="65"/>
    </row>
    <row r="21" spans="2:9" x14ac:dyDescent="0.2">
      <c r="B21" s="61" t="s">
        <v>546</v>
      </c>
      <c r="C21" s="14" t="s">
        <v>545</v>
      </c>
      <c r="D21" s="14"/>
      <c r="E21" s="63"/>
      <c r="F21" s="126"/>
      <c r="G21" s="224"/>
      <c r="H21" s="25"/>
      <c r="I21" s="65"/>
    </row>
    <row r="22" spans="2:9" x14ac:dyDescent="0.2">
      <c r="B22" s="61"/>
      <c r="C22" s="27"/>
      <c r="D22" s="97"/>
      <c r="E22" s="63"/>
      <c r="F22" s="126"/>
      <c r="G22" s="63"/>
      <c r="H22" s="25"/>
      <c r="I22" s="65"/>
    </row>
    <row r="23" spans="2:9" x14ac:dyDescent="0.2">
      <c r="B23" s="51" t="s">
        <v>544</v>
      </c>
      <c r="C23" s="14" t="s">
        <v>543</v>
      </c>
      <c r="D23" s="14" t="s">
        <v>706</v>
      </c>
      <c r="E23" s="22" t="s">
        <v>504</v>
      </c>
      <c r="F23" s="288">
        <v>85000</v>
      </c>
      <c r="G23" s="224">
        <v>1</v>
      </c>
      <c r="H23" s="25">
        <f t="shared" si="1"/>
        <v>85000</v>
      </c>
      <c r="I23" s="134"/>
    </row>
    <row r="24" spans="2:9" x14ac:dyDescent="0.2">
      <c r="B24" s="61"/>
      <c r="C24" s="14"/>
      <c r="D24" s="14"/>
      <c r="E24" s="15"/>
      <c r="F24" s="126"/>
      <c r="G24" s="15"/>
      <c r="H24" s="25"/>
      <c r="I24" s="134"/>
    </row>
    <row r="25" spans="2:9" ht="25.5" x14ac:dyDescent="0.2">
      <c r="B25" s="51" t="s">
        <v>542</v>
      </c>
      <c r="C25" s="14" t="s">
        <v>541</v>
      </c>
      <c r="D25" s="14"/>
      <c r="E25" s="22" t="s">
        <v>39</v>
      </c>
      <c r="F25" s="288">
        <f>H23</f>
        <v>85000</v>
      </c>
      <c r="G25" s="225"/>
      <c r="H25" s="25"/>
      <c r="I25" s="134"/>
    </row>
    <row r="26" spans="2:9" x14ac:dyDescent="0.2">
      <c r="B26" s="61"/>
      <c r="C26" s="14"/>
      <c r="D26" s="14"/>
      <c r="E26" s="15"/>
      <c r="F26" s="126"/>
      <c r="G26" s="15"/>
      <c r="H26" s="25"/>
      <c r="I26" s="134"/>
    </row>
    <row r="27" spans="2:9" ht="25.5" x14ac:dyDescent="0.2">
      <c r="B27" s="51" t="s">
        <v>540</v>
      </c>
      <c r="C27" s="14" t="s">
        <v>539</v>
      </c>
      <c r="D27" s="14" t="s">
        <v>706</v>
      </c>
      <c r="E27" s="22" t="s">
        <v>432</v>
      </c>
      <c r="F27" s="126">
        <v>100</v>
      </c>
      <c r="G27" s="196"/>
      <c r="H27" s="25"/>
      <c r="I27" s="223"/>
    </row>
    <row r="28" spans="2:9" x14ac:dyDescent="0.2">
      <c r="B28" s="61"/>
      <c r="C28" s="14"/>
      <c r="D28" s="14"/>
      <c r="E28" s="15"/>
      <c r="F28" s="126"/>
      <c r="G28" s="15"/>
      <c r="H28" s="25"/>
      <c r="I28" s="134"/>
    </row>
    <row r="29" spans="2:9" x14ac:dyDescent="0.2">
      <c r="B29" s="51" t="s">
        <v>538</v>
      </c>
      <c r="C29" s="14" t="s">
        <v>537</v>
      </c>
      <c r="D29" s="14"/>
      <c r="E29" s="22" t="s">
        <v>11</v>
      </c>
      <c r="F29" s="126">
        <v>1</v>
      </c>
      <c r="G29" s="224"/>
      <c r="H29" s="25"/>
      <c r="I29" s="134"/>
    </row>
    <row r="30" spans="2:9" x14ac:dyDescent="0.2">
      <c r="B30" s="51"/>
      <c r="C30" s="14"/>
      <c r="D30" s="14"/>
      <c r="E30" s="22"/>
      <c r="F30" s="126"/>
      <c r="G30" s="224"/>
      <c r="H30" s="127"/>
      <c r="I30" s="134"/>
    </row>
    <row r="31" spans="2:9" x14ac:dyDescent="0.2">
      <c r="B31" s="51"/>
      <c r="C31" s="14"/>
      <c r="D31" s="14"/>
      <c r="E31" s="22"/>
      <c r="F31" s="126"/>
      <c r="G31" s="224"/>
      <c r="H31" s="127"/>
      <c r="I31" s="134"/>
    </row>
    <row r="32" spans="2:9" x14ac:dyDescent="0.2">
      <c r="B32" s="51"/>
      <c r="C32" s="14"/>
      <c r="D32" s="14"/>
      <c r="E32" s="22"/>
      <c r="F32" s="126"/>
      <c r="G32" s="224"/>
      <c r="H32" s="127"/>
      <c r="I32" s="134"/>
    </row>
    <row r="33" spans="2:9" x14ac:dyDescent="0.2">
      <c r="B33" s="51"/>
      <c r="C33" s="14"/>
      <c r="D33" s="14"/>
      <c r="E33" s="22"/>
      <c r="F33" s="126"/>
      <c r="G33" s="224"/>
      <c r="H33" s="127"/>
      <c r="I33" s="134"/>
    </row>
    <row r="34" spans="2:9" x14ac:dyDescent="0.2">
      <c r="B34" s="51"/>
      <c r="C34" s="14"/>
      <c r="D34" s="14"/>
      <c r="E34" s="22"/>
      <c r="F34" s="126"/>
      <c r="G34" s="224"/>
      <c r="H34" s="127"/>
      <c r="I34" s="134"/>
    </row>
    <row r="35" spans="2:9" x14ac:dyDescent="0.2">
      <c r="B35" s="51"/>
      <c r="C35" s="14"/>
      <c r="D35" s="14"/>
      <c r="E35" s="22"/>
      <c r="F35" s="126"/>
      <c r="G35" s="224"/>
      <c r="H35" s="127"/>
      <c r="I35" s="134"/>
    </row>
    <row r="36" spans="2:9" x14ac:dyDescent="0.2">
      <c r="B36" s="51"/>
      <c r="C36" s="14"/>
      <c r="D36" s="14"/>
      <c r="E36" s="22"/>
      <c r="F36" s="126"/>
      <c r="G36" s="224"/>
      <c r="H36" s="127"/>
      <c r="I36" s="134"/>
    </row>
    <row r="37" spans="2:9" x14ac:dyDescent="0.2">
      <c r="B37" s="51"/>
      <c r="C37" s="14"/>
      <c r="D37" s="14"/>
      <c r="E37" s="22"/>
      <c r="F37" s="126"/>
      <c r="G37" s="224"/>
      <c r="H37" s="127"/>
      <c r="I37" s="134"/>
    </row>
    <row r="38" spans="2:9" x14ac:dyDescent="0.2">
      <c r="B38" s="51"/>
      <c r="C38" s="14"/>
      <c r="D38" s="14"/>
      <c r="E38" s="22"/>
      <c r="F38" s="126"/>
      <c r="G38" s="224"/>
      <c r="H38" s="127"/>
      <c r="I38" s="134"/>
    </row>
    <row r="39" spans="2:9" x14ac:dyDescent="0.2">
      <c r="B39" s="51"/>
      <c r="C39" s="14"/>
      <c r="D39" s="14"/>
      <c r="E39" s="22"/>
      <c r="F39" s="126"/>
      <c r="G39" s="224"/>
      <c r="H39" s="127"/>
      <c r="I39" s="134"/>
    </row>
    <row r="40" spans="2:9" x14ac:dyDescent="0.2">
      <c r="B40" s="51"/>
      <c r="C40" s="14"/>
      <c r="D40" s="14"/>
      <c r="E40" s="22"/>
      <c r="F40" s="126"/>
      <c r="G40" s="224"/>
      <c r="H40" s="127"/>
      <c r="I40" s="134"/>
    </row>
    <row r="41" spans="2:9" x14ac:dyDescent="0.2">
      <c r="B41" s="51"/>
      <c r="C41" s="14"/>
      <c r="D41" s="14"/>
      <c r="E41" s="22"/>
      <c r="F41" s="126"/>
      <c r="G41" s="224"/>
      <c r="H41" s="127"/>
      <c r="I41" s="134"/>
    </row>
    <row r="42" spans="2:9" x14ac:dyDescent="0.2">
      <c r="B42" s="51"/>
      <c r="C42" s="14"/>
      <c r="D42" s="14"/>
      <c r="E42" s="22"/>
      <c r="F42" s="126"/>
      <c r="G42" s="224"/>
      <c r="H42" s="127"/>
      <c r="I42" s="134"/>
    </row>
    <row r="43" spans="2:9" x14ac:dyDescent="0.2">
      <c r="B43" s="51"/>
      <c r="C43" s="14"/>
      <c r="D43" s="14"/>
      <c r="E43" s="22"/>
      <c r="F43" s="126"/>
      <c r="G43" s="224"/>
      <c r="H43" s="127"/>
      <c r="I43" s="134"/>
    </row>
    <row r="44" spans="2:9" x14ac:dyDescent="0.2">
      <c r="B44" s="51"/>
      <c r="C44" s="14"/>
      <c r="D44" s="14"/>
      <c r="E44" s="22"/>
      <c r="F44" s="126"/>
      <c r="G44" s="224"/>
      <c r="H44" s="127"/>
      <c r="I44" s="134"/>
    </row>
    <row r="45" spans="2:9" x14ac:dyDescent="0.2">
      <c r="B45" s="51"/>
      <c r="C45" s="14"/>
      <c r="D45" s="14"/>
      <c r="E45" s="22"/>
      <c r="F45" s="126"/>
      <c r="G45" s="224"/>
      <c r="H45" s="127"/>
      <c r="I45" s="134"/>
    </row>
    <row r="46" spans="2:9" x14ac:dyDescent="0.2">
      <c r="B46" s="51"/>
      <c r="C46" s="14"/>
      <c r="D46" s="14"/>
      <c r="E46" s="22"/>
      <c r="F46" s="126"/>
      <c r="G46" s="224"/>
      <c r="H46" s="127"/>
      <c r="I46" s="134"/>
    </row>
    <row r="47" spans="2:9" x14ac:dyDescent="0.2">
      <c r="B47" s="51"/>
      <c r="C47" s="14"/>
      <c r="D47" s="14"/>
      <c r="E47" s="22"/>
      <c r="F47" s="126"/>
      <c r="G47" s="224"/>
      <c r="H47" s="127"/>
      <c r="I47" s="134"/>
    </row>
    <row r="48" spans="2:9" x14ac:dyDescent="0.2">
      <c r="B48" s="51"/>
      <c r="C48" s="14"/>
      <c r="D48" s="14"/>
      <c r="E48" s="22"/>
      <c r="F48" s="126"/>
      <c r="G48" s="224"/>
      <c r="H48" s="127"/>
      <c r="I48" s="134"/>
    </row>
    <row r="49" spans="2:9" x14ac:dyDescent="0.2">
      <c r="B49" s="51"/>
      <c r="C49" s="14"/>
      <c r="D49" s="14"/>
      <c r="E49" s="22"/>
      <c r="F49" s="126"/>
      <c r="G49" s="224"/>
      <c r="H49" s="127"/>
      <c r="I49" s="134"/>
    </row>
    <row r="50" spans="2:9" x14ac:dyDescent="0.2">
      <c r="B50" s="51"/>
      <c r="C50" s="14"/>
      <c r="D50" s="14"/>
      <c r="E50" s="22"/>
      <c r="F50" s="126"/>
      <c r="G50" s="224"/>
      <c r="H50" s="127"/>
      <c r="I50" s="134"/>
    </row>
    <row r="51" spans="2:9" x14ac:dyDescent="0.2">
      <c r="B51" s="51"/>
      <c r="C51" s="14"/>
      <c r="D51" s="14"/>
      <c r="E51" s="22"/>
      <c r="F51" s="126"/>
      <c r="G51" s="224"/>
      <c r="H51" s="127"/>
      <c r="I51" s="134"/>
    </row>
    <row r="52" spans="2:9" x14ac:dyDescent="0.2">
      <c r="B52" s="51"/>
      <c r="C52" s="14"/>
      <c r="D52" s="14"/>
      <c r="E52" s="22"/>
      <c r="F52" s="126"/>
      <c r="G52" s="224"/>
      <c r="H52" s="127"/>
      <c r="I52" s="134"/>
    </row>
    <row r="53" spans="2:9" x14ac:dyDescent="0.2">
      <c r="B53" s="51"/>
      <c r="C53" s="14"/>
      <c r="D53" s="14"/>
      <c r="E53" s="22"/>
      <c r="F53" s="126"/>
      <c r="G53" s="224"/>
      <c r="H53" s="127"/>
      <c r="I53" s="134"/>
    </row>
    <row r="54" spans="2:9" x14ac:dyDescent="0.2">
      <c r="B54" s="51"/>
      <c r="C54" s="14"/>
      <c r="D54" s="14"/>
      <c r="E54" s="22"/>
      <c r="F54" s="126"/>
      <c r="G54" s="224"/>
      <c r="H54" s="127"/>
      <c r="I54" s="134"/>
    </row>
    <row r="55" spans="2:9" x14ac:dyDescent="0.2">
      <c r="B55" s="51"/>
      <c r="C55" s="14"/>
      <c r="D55" s="14"/>
      <c r="E55" s="22"/>
      <c r="F55" s="126"/>
      <c r="G55" s="224"/>
      <c r="H55" s="127"/>
      <c r="I55" s="134"/>
    </row>
    <row r="56" spans="2:9" s="30" customFormat="1" ht="24.95" customHeight="1" x14ac:dyDescent="0.2">
      <c r="B56" s="78" t="str">
        <f>$B$10</f>
        <v>C2.1</v>
      </c>
      <c r="C56" s="32" t="s">
        <v>594</v>
      </c>
      <c r="D56" s="32"/>
      <c r="E56" s="34"/>
      <c r="F56" s="34"/>
      <c r="G56" s="197"/>
      <c r="H56" s="35"/>
      <c r="I56" s="36"/>
    </row>
  </sheetData>
  <mergeCells count="4">
    <mergeCell ref="F1:H1"/>
    <mergeCell ref="H4:H7"/>
    <mergeCell ref="B4:G4"/>
    <mergeCell ref="B5:G7"/>
  </mergeCells>
  <pageMargins left="0.43307086614173229" right="0.31496062992125984" top="0.43307086614173229" bottom="0.62992125984251968" header="0.35433070866141736" footer="0.31496062992125984"/>
  <pageSetup paperSize="9" scale="74" firstPageNumber="31" fitToHeight="0" orientation="portrait" cellComments="asDisplayed" useFirstPageNumber="1" r:id="rId1"/>
  <headerFooter alignWithMargins="0">
    <oddHeader xml:space="preserve">&amp;R&amp;"Arial,Bold Italic"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7B1C-E057-4550-B866-891B453A819C}">
  <sheetPr codeName="Sheet69">
    <tabColor rgb="FF00B0F0"/>
    <pageSetUpPr fitToPage="1"/>
  </sheetPr>
  <dimension ref="B1:I59"/>
  <sheetViews>
    <sheetView view="pageBreakPreview" topLeftCell="A4" zoomScaleNormal="125" zoomScaleSheetLayoutView="100" zoomScalePageLayoutView="125" workbookViewId="0">
      <selection activeCell="H59" sqref="H59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8.42578125" style="4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8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3"/>
    </row>
    <row r="4" spans="2:9" ht="12.75" customHeight="1" x14ac:dyDescent="0.2">
      <c r="B4" s="304" t="s">
        <v>8</v>
      </c>
      <c r="C4" s="305"/>
      <c r="D4" s="305"/>
      <c r="E4" s="305"/>
      <c r="F4" s="305"/>
      <c r="G4" s="305"/>
      <c r="H4" s="309" t="str">
        <f>"CHAPTER "&amp;B10</f>
        <v>CHAPTER C2.2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0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10"/>
      <c r="I6" s="8"/>
    </row>
    <row r="7" spans="2:9" s="9" customFormat="1" ht="7.5" customHeight="1" x14ac:dyDescent="0.2">
      <c r="B7" s="299"/>
      <c r="C7" s="300"/>
      <c r="D7" s="300"/>
      <c r="E7" s="300"/>
      <c r="F7" s="300"/>
      <c r="G7" s="300"/>
      <c r="H7" s="311"/>
      <c r="I7" s="12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22"/>
      <c r="E9" s="15"/>
      <c r="F9" s="15"/>
      <c r="G9" s="22"/>
      <c r="H9" s="17" t="str">
        <f t="shared" ref="H9:H13" si="0">IF(E9="","",F9*G9)</f>
        <v/>
      </c>
      <c r="I9" s="18"/>
    </row>
    <row r="10" spans="2:9" x14ac:dyDescent="0.2">
      <c r="B10" s="67" t="s">
        <v>562</v>
      </c>
      <c r="C10" s="20" t="s">
        <v>561</v>
      </c>
      <c r="D10" s="52"/>
      <c r="E10" s="15"/>
      <c r="F10" s="15"/>
      <c r="G10" s="22"/>
      <c r="H10" s="17" t="str">
        <f t="shared" si="0"/>
        <v/>
      </c>
      <c r="I10" s="18"/>
    </row>
    <row r="11" spans="2:9" x14ac:dyDescent="0.2">
      <c r="B11" s="51"/>
      <c r="C11" s="14"/>
      <c r="D11" s="22"/>
      <c r="E11" s="15"/>
      <c r="F11" s="15"/>
      <c r="G11" s="22"/>
      <c r="H11" s="17" t="str">
        <f t="shared" si="0"/>
        <v/>
      </c>
      <c r="I11" s="18"/>
    </row>
    <row r="12" spans="2:9" x14ac:dyDescent="0.2">
      <c r="B12" s="51" t="s">
        <v>552</v>
      </c>
      <c r="C12" s="14" t="s">
        <v>560</v>
      </c>
      <c r="D12" s="22"/>
      <c r="E12" s="15"/>
      <c r="F12" s="15"/>
      <c r="G12" s="22"/>
      <c r="H12" s="17" t="str">
        <f t="shared" si="0"/>
        <v/>
      </c>
      <c r="I12" s="18"/>
    </row>
    <row r="13" spans="2:9" x14ac:dyDescent="0.2">
      <c r="B13" s="51"/>
      <c r="C13" s="14"/>
      <c r="D13" s="22"/>
      <c r="E13" s="15"/>
      <c r="F13" s="15"/>
      <c r="G13" s="22"/>
      <c r="H13" s="17" t="str">
        <f t="shared" si="0"/>
        <v/>
      </c>
      <c r="I13" s="18"/>
    </row>
    <row r="14" spans="2:9" ht="25.5" x14ac:dyDescent="0.2">
      <c r="B14" s="51" t="s">
        <v>559</v>
      </c>
      <c r="C14" s="14" t="s">
        <v>737</v>
      </c>
      <c r="D14" s="22"/>
      <c r="E14" s="22"/>
      <c r="F14" s="23"/>
      <c r="G14" s="24"/>
      <c r="H14" s="25"/>
      <c r="I14" s="60"/>
    </row>
    <row r="15" spans="2:9" x14ac:dyDescent="0.2">
      <c r="B15" s="51"/>
      <c r="C15" s="14"/>
      <c r="D15" s="22"/>
      <c r="E15" s="15"/>
      <c r="F15" s="26"/>
      <c r="G15" s="22"/>
      <c r="H15" s="25"/>
      <c r="I15" s="18"/>
    </row>
    <row r="16" spans="2:9" x14ac:dyDescent="0.2">
      <c r="B16" s="51" t="s">
        <v>60</v>
      </c>
      <c r="C16" s="14" t="s">
        <v>736</v>
      </c>
      <c r="D16" s="22" t="s">
        <v>706</v>
      </c>
      <c r="E16" s="22" t="s">
        <v>6</v>
      </c>
      <c r="F16" s="26">
        <v>460</v>
      </c>
      <c r="G16" s="181"/>
      <c r="H16" s="25"/>
      <c r="I16" s="18"/>
    </row>
    <row r="17" spans="2:9" x14ac:dyDescent="0.2">
      <c r="B17" s="51"/>
      <c r="C17" s="14"/>
      <c r="D17" s="22"/>
      <c r="E17" s="15"/>
      <c r="F17" s="26"/>
      <c r="G17" s="181"/>
      <c r="H17" s="25"/>
      <c r="I17" s="62"/>
    </row>
    <row r="18" spans="2:9" ht="25.5" x14ac:dyDescent="0.2">
      <c r="B18" s="51" t="s">
        <v>558</v>
      </c>
      <c r="C18" s="28" t="s">
        <v>557</v>
      </c>
      <c r="D18" s="162"/>
      <c r="E18" s="63"/>
      <c r="F18" s="15"/>
      <c r="G18" s="181"/>
      <c r="H18" s="25"/>
    </row>
    <row r="19" spans="2:9" x14ac:dyDescent="0.2">
      <c r="B19" s="51"/>
      <c r="C19" s="27"/>
      <c r="D19" s="163"/>
      <c r="E19" s="63"/>
      <c r="F19" s="15"/>
      <c r="G19" s="181"/>
      <c r="H19" s="25"/>
    </row>
    <row r="20" spans="2:9" x14ac:dyDescent="0.2">
      <c r="B20" s="51" t="s">
        <v>556</v>
      </c>
      <c r="C20" s="14" t="s">
        <v>555</v>
      </c>
      <c r="D20" s="22" t="s">
        <v>706</v>
      </c>
      <c r="E20" s="22" t="s">
        <v>55</v>
      </c>
      <c r="F20" s="15">
        <v>65</v>
      </c>
      <c r="G20" s="181"/>
      <c r="H20" s="25"/>
    </row>
    <row r="21" spans="2:9" x14ac:dyDescent="0.2">
      <c r="B21" s="51"/>
      <c r="C21" s="14"/>
      <c r="D21" s="22"/>
      <c r="E21" s="15"/>
      <c r="F21" s="15"/>
      <c r="G21" s="24"/>
      <c r="H21" s="25"/>
    </row>
    <row r="22" spans="2:9" x14ac:dyDescent="0.2">
      <c r="B22" s="51"/>
      <c r="C22" s="14"/>
      <c r="D22" s="22"/>
      <c r="E22" s="15"/>
      <c r="F22" s="15"/>
      <c r="G22" s="24"/>
      <c r="H22" s="25"/>
    </row>
    <row r="23" spans="2:9" x14ac:dyDescent="0.2">
      <c r="B23" s="51"/>
      <c r="C23" s="14"/>
      <c r="D23" s="22"/>
      <c r="E23" s="15"/>
      <c r="F23" s="15"/>
      <c r="G23" s="24"/>
      <c r="H23" s="25"/>
    </row>
    <row r="24" spans="2:9" x14ac:dyDescent="0.2">
      <c r="B24" s="51"/>
      <c r="C24" s="14"/>
      <c r="D24" s="22"/>
      <c r="E24" s="15"/>
      <c r="F24" s="15"/>
      <c r="G24" s="24"/>
      <c r="H24" s="25"/>
    </row>
    <row r="25" spans="2:9" x14ac:dyDescent="0.2">
      <c r="B25" s="51"/>
      <c r="C25" s="14"/>
      <c r="D25" s="22"/>
      <c r="E25" s="15"/>
      <c r="F25" s="15"/>
      <c r="G25" s="24"/>
      <c r="H25" s="25"/>
    </row>
    <row r="26" spans="2:9" x14ac:dyDescent="0.2">
      <c r="B26" s="51"/>
      <c r="C26" s="14"/>
      <c r="D26" s="22"/>
      <c r="E26" s="15"/>
      <c r="F26" s="15"/>
      <c r="G26" s="24"/>
      <c r="H26" s="25"/>
    </row>
    <row r="27" spans="2:9" x14ac:dyDescent="0.2">
      <c r="B27" s="51"/>
      <c r="C27" s="14"/>
      <c r="D27" s="22"/>
      <c r="E27" s="15"/>
      <c r="F27" s="15"/>
      <c r="G27" s="24"/>
      <c r="H27" s="25"/>
    </row>
    <row r="28" spans="2:9" x14ac:dyDescent="0.2">
      <c r="B28" s="51"/>
      <c r="C28" s="14"/>
      <c r="D28" s="22"/>
      <c r="E28" s="15"/>
      <c r="F28" s="15"/>
      <c r="G28" s="24"/>
      <c r="H28" s="25"/>
    </row>
    <row r="29" spans="2:9" x14ac:dyDescent="0.2">
      <c r="B29" s="51"/>
      <c r="C29" s="14"/>
      <c r="D29" s="22"/>
      <c r="E29" s="15"/>
      <c r="F29" s="15"/>
      <c r="G29" s="24"/>
      <c r="H29" s="25"/>
    </row>
    <row r="30" spans="2:9" x14ac:dyDescent="0.2">
      <c r="B30" s="51"/>
      <c r="C30" s="14"/>
      <c r="D30" s="22"/>
      <c r="E30" s="15"/>
      <c r="F30" s="15"/>
      <c r="G30" s="24"/>
      <c r="H30" s="25"/>
    </row>
    <row r="31" spans="2:9" x14ac:dyDescent="0.2">
      <c r="B31" s="51"/>
      <c r="C31" s="14"/>
      <c r="D31" s="22"/>
      <c r="E31" s="15"/>
      <c r="F31" s="15"/>
      <c r="G31" s="24"/>
      <c r="H31" s="25"/>
    </row>
    <row r="32" spans="2:9" x14ac:dyDescent="0.2">
      <c r="B32" s="51"/>
      <c r="C32" s="14"/>
      <c r="D32" s="22"/>
      <c r="E32" s="15"/>
      <c r="F32" s="15"/>
      <c r="G32" s="24"/>
      <c r="H32" s="25"/>
    </row>
    <row r="33" spans="2:8" x14ac:dyDescent="0.2">
      <c r="B33" s="51"/>
      <c r="C33" s="14"/>
      <c r="D33" s="22"/>
      <c r="E33" s="15"/>
      <c r="F33" s="15"/>
      <c r="G33" s="24"/>
      <c r="H33" s="25"/>
    </row>
    <row r="34" spans="2:8" x14ac:dyDescent="0.2">
      <c r="B34" s="51"/>
      <c r="C34" s="14"/>
      <c r="D34" s="22"/>
      <c r="E34" s="15"/>
      <c r="F34" s="15"/>
      <c r="G34" s="24"/>
      <c r="H34" s="25"/>
    </row>
    <row r="35" spans="2:8" x14ac:dyDescent="0.2">
      <c r="B35" s="51"/>
      <c r="C35" s="14"/>
      <c r="D35" s="22"/>
      <c r="E35" s="15"/>
      <c r="F35" s="15"/>
      <c r="G35" s="24"/>
      <c r="H35" s="25"/>
    </row>
    <row r="36" spans="2:8" x14ac:dyDescent="0.2">
      <c r="B36" s="51"/>
      <c r="C36" s="14"/>
      <c r="D36" s="22"/>
      <c r="E36" s="15"/>
      <c r="F36" s="15"/>
      <c r="G36" s="24"/>
      <c r="H36" s="25"/>
    </row>
    <row r="37" spans="2:8" x14ac:dyDescent="0.2">
      <c r="B37" s="51"/>
      <c r="C37" s="14"/>
      <c r="D37" s="22"/>
      <c r="E37" s="15"/>
      <c r="F37" s="15"/>
      <c r="G37" s="24"/>
      <c r="H37" s="25"/>
    </row>
    <row r="38" spans="2:8" x14ac:dyDescent="0.2">
      <c r="B38" s="51"/>
      <c r="C38" s="14"/>
      <c r="D38" s="22"/>
      <c r="E38" s="15"/>
      <c r="F38" s="15"/>
      <c r="G38" s="24"/>
      <c r="H38" s="25"/>
    </row>
    <row r="39" spans="2:8" x14ac:dyDescent="0.2">
      <c r="B39" s="51"/>
      <c r="C39" s="14"/>
      <c r="D39" s="22"/>
      <c r="E39" s="15"/>
      <c r="F39" s="15"/>
      <c r="G39" s="24"/>
      <c r="H39" s="25"/>
    </row>
    <row r="40" spans="2:8" x14ac:dyDescent="0.2">
      <c r="B40" s="51"/>
      <c r="C40" s="14"/>
      <c r="D40" s="22"/>
      <c r="E40" s="15"/>
      <c r="F40" s="15"/>
      <c r="G40" s="24"/>
      <c r="H40" s="25"/>
    </row>
    <row r="41" spans="2:8" x14ac:dyDescent="0.2">
      <c r="B41" s="51"/>
      <c r="C41" s="14"/>
      <c r="D41" s="22"/>
      <c r="E41" s="15"/>
      <c r="F41" s="15"/>
      <c r="G41" s="24"/>
      <c r="H41" s="25"/>
    </row>
    <row r="42" spans="2:8" x14ac:dyDescent="0.2">
      <c r="B42" s="51"/>
      <c r="C42" s="14"/>
      <c r="D42" s="22"/>
      <c r="E42" s="15"/>
      <c r="F42" s="15"/>
      <c r="G42" s="24"/>
      <c r="H42" s="25"/>
    </row>
    <row r="43" spans="2:8" x14ac:dyDescent="0.2">
      <c r="B43" s="51"/>
      <c r="C43" s="14"/>
      <c r="D43" s="22"/>
      <c r="E43" s="15"/>
      <c r="F43" s="15"/>
      <c r="G43" s="24"/>
      <c r="H43" s="25"/>
    </row>
    <row r="44" spans="2:8" x14ac:dyDescent="0.2">
      <c r="B44" s="51"/>
      <c r="C44" s="14"/>
      <c r="D44" s="22"/>
      <c r="E44" s="15"/>
      <c r="F44" s="15"/>
      <c r="G44" s="24"/>
      <c r="H44" s="25"/>
    </row>
    <row r="45" spans="2:8" x14ac:dyDescent="0.2">
      <c r="B45" s="51"/>
      <c r="C45" s="14"/>
      <c r="D45" s="22"/>
      <c r="E45" s="15"/>
      <c r="F45" s="15"/>
      <c r="G45" s="24"/>
      <c r="H45" s="25"/>
    </row>
    <row r="46" spans="2:8" x14ac:dyDescent="0.2">
      <c r="B46" s="51"/>
      <c r="C46" s="14"/>
      <c r="D46" s="22"/>
      <c r="E46" s="15"/>
      <c r="F46" s="15"/>
      <c r="G46" s="24"/>
      <c r="H46" s="25"/>
    </row>
    <row r="47" spans="2:8" x14ac:dyDescent="0.2">
      <c r="B47" s="51"/>
      <c r="C47" s="14"/>
      <c r="D47" s="22"/>
      <c r="E47" s="15"/>
      <c r="F47" s="15"/>
      <c r="G47" s="24"/>
      <c r="H47" s="25"/>
    </row>
    <row r="48" spans="2:8" x14ac:dyDescent="0.2">
      <c r="B48" s="51"/>
      <c r="C48" s="14"/>
      <c r="D48" s="22"/>
      <c r="E48" s="15"/>
      <c r="F48" s="15"/>
      <c r="G48" s="24"/>
      <c r="H48" s="25"/>
    </row>
    <row r="49" spans="2:9" x14ac:dyDescent="0.2">
      <c r="B49" s="79"/>
      <c r="C49" s="14"/>
      <c r="D49" s="22"/>
      <c r="E49" s="22"/>
      <c r="F49" s="15"/>
      <c r="G49" s="22"/>
      <c r="H49" s="25"/>
    </row>
    <row r="50" spans="2:9" x14ac:dyDescent="0.2">
      <c r="B50" s="79"/>
      <c r="C50" s="14"/>
      <c r="D50" s="22"/>
      <c r="E50" s="22"/>
      <c r="F50" s="15"/>
      <c r="G50" s="22"/>
      <c r="H50" s="25"/>
    </row>
    <row r="51" spans="2:9" x14ac:dyDescent="0.2">
      <c r="B51" s="79"/>
      <c r="C51" s="14"/>
      <c r="D51" s="22"/>
      <c r="E51" s="22"/>
      <c r="F51" s="15"/>
      <c r="G51" s="22"/>
      <c r="H51" s="25"/>
    </row>
    <row r="52" spans="2:9" x14ac:dyDescent="0.2">
      <c r="B52" s="79"/>
      <c r="C52" s="14"/>
      <c r="D52" s="22"/>
      <c r="E52" s="22"/>
      <c r="F52" s="15"/>
      <c r="G52" s="22"/>
      <c r="H52" s="25"/>
    </row>
    <row r="53" spans="2:9" x14ac:dyDescent="0.2">
      <c r="B53" s="79"/>
      <c r="C53" s="14"/>
      <c r="D53" s="22"/>
      <c r="E53" s="22"/>
      <c r="F53" s="15"/>
      <c r="G53" s="22"/>
      <c r="H53" s="25"/>
    </row>
    <row r="54" spans="2:9" x14ac:dyDescent="0.2">
      <c r="B54" s="79"/>
      <c r="C54" s="14"/>
      <c r="D54" s="22"/>
      <c r="E54" s="22"/>
      <c r="F54" s="15"/>
      <c r="G54" s="22"/>
      <c r="H54" s="25"/>
    </row>
    <row r="55" spans="2:9" x14ac:dyDescent="0.2">
      <c r="B55" s="79"/>
      <c r="C55" s="14"/>
      <c r="D55" s="22"/>
      <c r="E55" s="22"/>
      <c r="F55" s="15"/>
      <c r="G55" s="22"/>
      <c r="H55" s="25"/>
    </row>
    <row r="56" spans="2:9" x14ac:dyDescent="0.2">
      <c r="B56" s="79"/>
      <c r="C56" s="14"/>
      <c r="D56" s="22"/>
      <c r="E56" s="22"/>
      <c r="F56" s="15"/>
      <c r="G56" s="22"/>
      <c r="H56" s="25"/>
    </row>
    <row r="57" spans="2:9" x14ac:dyDescent="0.2">
      <c r="B57" s="79"/>
      <c r="C57" s="14"/>
      <c r="D57" s="22"/>
      <c r="E57" s="22"/>
      <c r="F57" s="15"/>
      <c r="G57" s="22"/>
      <c r="H57" s="25"/>
    </row>
    <row r="58" spans="2:9" x14ac:dyDescent="0.2">
      <c r="B58" s="79"/>
      <c r="C58" s="14"/>
      <c r="D58" s="22"/>
      <c r="E58" s="22"/>
      <c r="F58" s="15"/>
      <c r="G58" s="22"/>
      <c r="H58" s="25"/>
    </row>
    <row r="59" spans="2:9" s="30" customFormat="1" ht="24.95" customHeight="1" x14ac:dyDescent="0.2">
      <c r="B59" s="78" t="str">
        <f>$B$10</f>
        <v>C2.2</v>
      </c>
      <c r="C59" s="32" t="s">
        <v>594</v>
      </c>
      <c r="D59" s="187"/>
      <c r="E59" s="33"/>
      <c r="F59" s="34"/>
      <c r="G59" s="34"/>
      <c r="H59" s="35"/>
      <c r="I59" s="36"/>
    </row>
  </sheetData>
  <mergeCells count="4">
    <mergeCell ref="F1:H1"/>
    <mergeCell ref="H4:H7"/>
    <mergeCell ref="B4:G4"/>
    <mergeCell ref="B5:G7"/>
  </mergeCells>
  <pageMargins left="0.43307086614173229" right="0.31496062992125984" top="0.43307086614173229" bottom="0.62992125984251968" header="0.35433070866141736" footer="0.31496062992125984"/>
  <pageSetup paperSize="9" scale="76" firstPageNumber="31" fitToHeight="0" orientation="portrait" cellComments="asDisplayed" useFirstPageNumber="1" r:id="rId1"/>
  <headerFooter alignWithMargins="0">
    <oddHeader xml:space="preserve">&amp;R&amp;"Arial,Bold Italic"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D991-9ED8-45D1-9594-871F223ECF3D}">
  <sheetPr codeName="Sheet9">
    <tabColor rgb="FF00B0F0"/>
  </sheetPr>
  <dimension ref="A1:I78"/>
  <sheetViews>
    <sheetView view="pageBreakPreview" topLeftCell="A49" zoomScale="90" zoomScaleNormal="100" zoomScaleSheetLayoutView="90" workbookViewId="0">
      <selection activeCell="H78" sqref="H78"/>
    </sheetView>
  </sheetViews>
  <sheetFormatPr defaultColWidth="6.85546875" defaultRowHeight="12.75" x14ac:dyDescent="0.2"/>
  <cols>
    <col min="1" max="1" width="0.85546875" style="38" customWidth="1"/>
    <col min="2" max="2" width="11.7109375" style="38" customWidth="1"/>
    <col min="3" max="3" width="45.7109375" style="38" customWidth="1"/>
    <col min="4" max="4" width="10.28515625" style="4" customWidth="1"/>
    <col min="5" max="5" width="13.7109375" style="38" customWidth="1"/>
    <col min="6" max="6" width="15.7109375" style="1" customWidth="1"/>
    <col min="7" max="7" width="15.7109375" style="178" customWidth="1"/>
    <col min="8" max="8" width="15.7109375" style="38" customWidth="1"/>
    <col min="9" max="9" width="0.85546875" style="38" customWidth="1"/>
    <col min="10" max="16384" width="6.85546875" style="38"/>
  </cols>
  <sheetData>
    <row r="1" spans="1:9" x14ac:dyDescent="0.2">
      <c r="A1" s="1"/>
      <c r="B1" s="2" t="str">
        <f>Client1</f>
        <v>Province of KwaZulu-Natal</v>
      </c>
      <c r="C1" s="3"/>
      <c r="E1" s="4"/>
      <c r="F1" s="308" t="str">
        <f>"Contract No. "&amp;ContractNo</f>
        <v>Contract No. ZNB02271/00000/00/DUR/INF/24/T</v>
      </c>
      <c r="G1" s="308"/>
      <c r="H1" s="308"/>
      <c r="I1" s="5"/>
    </row>
    <row r="2" spans="1:9" x14ac:dyDescent="0.2">
      <c r="A2" s="1"/>
      <c r="B2" s="84" t="str">
        <f>Client2</f>
        <v>Department of Transport</v>
      </c>
      <c r="C2" s="3"/>
      <c r="E2" s="4"/>
      <c r="F2" s="4"/>
      <c r="H2" s="5"/>
      <c r="I2" s="5"/>
    </row>
    <row r="3" spans="1:9" x14ac:dyDescent="0.2">
      <c r="A3" s="1"/>
      <c r="B3" s="71"/>
      <c r="C3" s="71"/>
      <c r="D3" s="72"/>
      <c r="E3" s="72"/>
      <c r="F3" s="72"/>
      <c r="G3" s="179"/>
      <c r="H3" s="86"/>
      <c r="I3" s="5"/>
    </row>
    <row r="4" spans="1:9" x14ac:dyDescent="0.2">
      <c r="A4" s="1"/>
      <c r="B4" s="304" t="s">
        <v>8</v>
      </c>
      <c r="C4" s="305"/>
      <c r="D4" s="305"/>
      <c r="E4" s="305"/>
      <c r="F4" s="305"/>
      <c r="G4" s="305"/>
      <c r="H4" s="301" t="str">
        <f>"CHAPTER "&amp;B10</f>
        <v>CHAPTER C3.2</v>
      </c>
      <c r="I4" s="6"/>
    </row>
    <row r="5" spans="1:9" ht="7.5" customHeight="1" x14ac:dyDescent="0.2">
      <c r="A5" s="1"/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1:9" ht="12.75" customHeight="1" x14ac:dyDescent="0.2">
      <c r="A6" s="1"/>
      <c r="B6" s="297"/>
      <c r="C6" s="298"/>
      <c r="D6" s="298"/>
      <c r="E6" s="298"/>
      <c r="F6" s="298"/>
      <c r="G6" s="298"/>
      <c r="H6" s="302"/>
      <c r="I6" s="8"/>
    </row>
    <row r="7" spans="1:9" ht="7.5" customHeight="1" x14ac:dyDescent="0.2">
      <c r="A7" s="1"/>
      <c r="B7" s="299"/>
      <c r="C7" s="300"/>
      <c r="D7" s="300"/>
      <c r="E7" s="300"/>
      <c r="F7" s="300"/>
      <c r="G7" s="300"/>
      <c r="H7" s="303"/>
      <c r="I7" s="8"/>
    </row>
    <row r="8" spans="1:9" ht="24.95" customHeight="1" x14ac:dyDescent="0.2">
      <c r="A8" s="9"/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68" t="s">
        <v>4</v>
      </c>
      <c r="H8" s="11" t="s">
        <v>5</v>
      </c>
      <c r="I8" s="12"/>
    </row>
    <row r="9" spans="1:9" x14ac:dyDescent="0.2">
      <c r="A9" s="9"/>
      <c r="B9" s="48"/>
      <c r="C9" s="52"/>
      <c r="D9" s="52"/>
      <c r="E9" s="52"/>
      <c r="F9" s="52"/>
      <c r="G9" s="183"/>
      <c r="H9" s="25" t="str">
        <f t="shared" ref="H9:H12" si="0">IF(E9="","",F9*G9)</f>
        <v/>
      </c>
      <c r="I9" s="12"/>
    </row>
    <row r="10" spans="1:9" x14ac:dyDescent="0.2">
      <c r="A10" s="1"/>
      <c r="B10" s="67" t="s">
        <v>430</v>
      </c>
      <c r="C10" s="20" t="s">
        <v>429</v>
      </c>
      <c r="D10" s="52"/>
      <c r="E10" s="15"/>
      <c r="F10" s="22"/>
      <c r="G10" s="171"/>
      <c r="H10" s="127" t="str">
        <f t="shared" si="0"/>
        <v/>
      </c>
      <c r="I10" s="134"/>
    </row>
    <row r="11" spans="1:9" x14ac:dyDescent="0.2">
      <c r="A11" s="1"/>
      <c r="B11" s="51"/>
      <c r="C11" s="14"/>
      <c r="D11" s="22"/>
      <c r="E11" s="15"/>
      <c r="F11" s="22"/>
      <c r="G11" s="171"/>
      <c r="H11" s="127" t="str">
        <f t="shared" si="0"/>
        <v/>
      </c>
      <c r="I11" s="134"/>
    </row>
    <row r="12" spans="1:9" x14ac:dyDescent="0.2">
      <c r="A12" s="1"/>
      <c r="B12" s="51" t="s">
        <v>428</v>
      </c>
      <c r="C12" s="14" t="s">
        <v>427</v>
      </c>
      <c r="D12" s="22"/>
      <c r="E12" s="15"/>
      <c r="F12" s="22"/>
      <c r="G12" s="171"/>
      <c r="H12" s="127" t="str">
        <f t="shared" si="0"/>
        <v/>
      </c>
      <c r="I12" s="134"/>
    </row>
    <row r="13" spans="1:9" x14ac:dyDescent="0.2">
      <c r="A13" s="1"/>
      <c r="B13" s="51"/>
      <c r="C13" s="14"/>
      <c r="D13" s="22"/>
      <c r="E13" s="15"/>
      <c r="F13" s="22"/>
      <c r="G13" s="171"/>
      <c r="H13" s="127"/>
      <c r="I13" s="134"/>
    </row>
    <row r="14" spans="1:9" ht="25.5" x14ac:dyDescent="0.2">
      <c r="A14" s="1"/>
      <c r="B14" s="51" t="s">
        <v>426</v>
      </c>
      <c r="C14" s="14" t="s">
        <v>425</v>
      </c>
      <c r="D14" s="22"/>
      <c r="E14" s="22"/>
      <c r="F14" s="126"/>
      <c r="G14" s="184"/>
      <c r="H14" s="127"/>
      <c r="I14" s="223"/>
    </row>
    <row r="15" spans="1:9" x14ac:dyDescent="0.2">
      <c r="A15" s="1"/>
      <c r="B15" s="51"/>
      <c r="C15" s="14"/>
      <c r="D15" s="22"/>
      <c r="E15" s="15"/>
      <c r="F15" s="126"/>
      <c r="G15" s="171"/>
      <c r="H15" s="127"/>
      <c r="I15" s="134"/>
    </row>
    <row r="16" spans="1:9" ht="14.25" x14ac:dyDescent="0.2">
      <c r="A16" s="1"/>
      <c r="B16" s="51" t="s">
        <v>60</v>
      </c>
      <c r="C16" s="14" t="s">
        <v>408</v>
      </c>
      <c r="D16" s="22"/>
      <c r="E16" s="22" t="s">
        <v>35</v>
      </c>
      <c r="F16" s="126">
        <v>1272</v>
      </c>
      <c r="G16" s="185"/>
      <c r="H16" s="127"/>
      <c r="I16" s="134"/>
    </row>
    <row r="17" spans="1:9" x14ac:dyDescent="0.2">
      <c r="A17" s="1"/>
      <c r="B17" s="51"/>
      <c r="C17" s="14"/>
      <c r="D17" s="22"/>
      <c r="E17" s="15"/>
      <c r="F17" s="126"/>
      <c r="G17" s="171"/>
      <c r="H17" s="127"/>
      <c r="I17" s="248"/>
    </row>
    <row r="18" spans="1:9" ht="14.25" x14ac:dyDescent="0.2">
      <c r="A18" s="1"/>
      <c r="B18" s="51" t="s">
        <v>62</v>
      </c>
      <c r="C18" s="28" t="s">
        <v>407</v>
      </c>
      <c r="D18" s="162"/>
      <c r="E18" s="22" t="s">
        <v>35</v>
      </c>
      <c r="F18" s="126">
        <v>382</v>
      </c>
      <c r="G18" s="182"/>
      <c r="H18" s="127"/>
      <c r="I18" s="65"/>
    </row>
    <row r="19" spans="1:9" x14ac:dyDescent="0.2">
      <c r="A19" s="1"/>
      <c r="B19" s="51"/>
      <c r="C19" s="27"/>
      <c r="D19" s="163"/>
      <c r="E19" s="63"/>
      <c r="F19" s="126"/>
      <c r="G19" s="182"/>
      <c r="H19" s="127"/>
      <c r="I19" s="65"/>
    </row>
    <row r="20" spans="1:9" ht="38.25" x14ac:dyDescent="0.2">
      <c r="A20" s="1"/>
      <c r="B20" s="51" t="s">
        <v>423</v>
      </c>
      <c r="C20" s="14" t="s">
        <v>422</v>
      </c>
      <c r="D20" s="22"/>
      <c r="E20" s="22" t="s">
        <v>35</v>
      </c>
      <c r="F20" s="126">
        <v>254</v>
      </c>
      <c r="G20" s="184"/>
      <c r="H20" s="127"/>
      <c r="I20" s="223"/>
    </row>
    <row r="21" spans="1:9" x14ac:dyDescent="0.2">
      <c r="A21" s="1"/>
      <c r="B21" s="51"/>
      <c r="C21" s="14"/>
      <c r="D21" s="22"/>
      <c r="E21" s="15"/>
      <c r="F21" s="126"/>
      <c r="G21" s="184"/>
      <c r="H21" s="127"/>
      <c r="I21" s="134"/>
    </row>
    <row r="22" spans="1:9" x14ac:dyDescent="0.2">
      <c r="A22" s="1"/>
      <c r="B22" s="51" t="s">
        <v>421</v>
      </c>
      <c r="C22" s="14" t="s">
        <v>420</v>
      </c>
      <c r="D22" s="22"/>
      <c r="E22" s="15"/>
      <c r="F22" s="126"/>
      <c r="G22" s="171"/>
      <c r="H22" s="127"/>
      <c r="I22" s="134"/>
    </row>
    <row r="23" spans="1:9" x14ac:dyDescent="0.2">
      <c r="A23" s="1"/>
      <c r="B23" s="51"/>
      <c r="C23" s="14"/>
      <c r="D23" s="22"/>
      <c r="E23" s="15"/>
      <c r="F23" s="126"/>
      <c r="G23" s="171"/>
      <c r="H23" s="127"/>
      <c r="I23" s="134"/>
    </row>
    <row r="24" spans="1:9" ht="14.25" x14ac:dyDescent="0.2">
      <c r="A24" s="1"/>
      <c r="B24" s="51" t="s">
        <v>419</v>
      </c>
      <c r="C24" s="14" t="s">
        <v>418</v>
      </c>
      <c r="D24" s="22" t="s">
        <v>706</v>
      </c>
      <c r="E24" s="22" t="s">
        <v>35</v>
      </c>
      <c r="F24" s="126">
        <v>480</v>
      </c>
      <c r="G24" s="184"/>
      <c r="H24" s="127"/>
      <c r="I24" s="223"/>
    </row>
    <row r="25" spans="1:9" x14ac:dyDescent="0.2">
      <c r="A25" s="1"/>
      <c r="B25" s="51"/>
      <c r="C25" s="14"/>
      <c r="D25" s="22"/>
      <c r="E25" s="15"/>
      <c r="F25" s="126"/>
      <c r="G25" s="171"/>
      <c r="H25" s="127"/>
      <c r="I25" s="134"/>
    </row>
    <row r="26" spans="1:9" x14ac:dyDescent="0.2">
      <c r="A26" s="1"/>
      <c r="B26" s="51" t="s">
        <v>417</v>
      </c>
      <c r="C26" s="149" t="s">
        <v>416</v>
      </c>
      <c r="D26" s="22"/>
      <c r="E26" s="249"/>
      <c r="F26" s="126"/>
      <c r="G26" s="185"/>
      <c r="H26" s="127"/>
      <c r="I26" s="134"/>
    </row>
    <row r="27" spans="1:9" x14ac:dyDescent="0.2">
      <c r="A27" s="1"/>
      <c r="B27" s="51"/>
      <c r="C27" s="149"/>
      <c r="D27" s="22"/>
      <c r="E27" s="249"/>
      <c r="F27" s="126"/>
      <c r="G27" s="185"/>
      <c r="H27" s="127"/>
      <c r="I27" s="134"/>
    </row>
    <row r="28" spans="1:9" ht="14.25" x14ac:dyDescent="0.2">
      <c r="A28" s="1"/>
      <c r="B28" s="51" t="s">
        <v>60</v>
      </c>
      <c r="C28" s="14" t="s">
        <v>703</v>
      </c>
      <c r="D28" s="22" t="s">
        <v>706</v>
      </c>
      <c r="E28" s="22" t="s">
        <v>35</v>
      </c>
      <c r="F28" s="22">
        <v>792</v>
      </c>
      <c r="G28" s="171"/>
      <c r="H28" s="127"/>
      <c r="I28" s="134"/>
    </row>
    <row r="29" spans="1:9" x14ac:dyDescent="0.2">
      <c r="A29" s="1"/>
      <c r="B29" s="51"/>
      <c r="C29" s="14"/>
      <c r="D29" s="22"/>
      <c r="E29" s="15"/>
      <c r="F29" s="22"/>
      <c r="G29" s="184"/>
      <c r="H29" s="127"/>
      <c r="I29" s="134"/>
    </row>
    <row r="30" spans="1:9" x14ac:dyDescent="0.2">
      <c r="A30" s="1"/>
      <c r="B30" s="51" t="s">
        <v>415</v>
      </c>
      <c r="C30" s="14" t="s">
        <v>414</v>
      </c>
      <c r="D30" s="22"/>
      <c r="E30" s="15"/>
      <c r="F30" s="22"/>
      <c r="G30" s="184"/>
      <c r="H30" s="127"/>
      <c r="I30" s="134"/>
    </row>
    <row r="31" spans="1:9" x14ac:dyDescent="0.2">
      <c r="A31" s="1"/>
      <c r="B31" s="51"/>
      <c r="C31" s="14"/>
      <c r="D31" s="22"/>
      <c r="E31" s="15"/>
      <c r="F31" s="22"/>
      <c r="G31" s="184"/>
      <c r="H31" s="127"/>
      <c r="I31" s="134"/>
    </row>
    <row r="32" spans="1:9" x14ac:dyDescent="0.2">
      <c r="B32" s="51"/>
      <c r="C32" s="14" t="s">
        <v>701</v>
      </c>
      <c r="D32" s="22"/>
      <c r="E32" s="22" t="s">
        <v>6</v>
      </c>
      <c r="F32" s="126">
        <v>66</v>
      </c>
      <c r="G32" s="182"/>
      <c r="H32" s="127"/>
    </row>
    <row r="33" spans="2:8" x14ac:dyDescent="0.2">
      <c r="B33" s="51"/>
      <c r="C33" s="14"/>
      <c r="D33" s="22"/>
      <c r="E33" s="63"/>
      <c r="F33" s="126"/>
      <c r="G33" s="182"/>
      <c r="H33" s="127"/>
    </row>
    <row r="34" spans="2:8" x14ac:dyDescent="0.2">
      <c r="B34" s="51"/>
      <c r="C34" s="149" t="s">
        <v>702</v>
      </c>
      <c r="D34" s="22"/>
      <c r="E34" s="22" t="s">
        <v>6</v>
      </c>
      <c r="F34" s="126">
        <v>446</v>
      </c>
      <c r="G34" s="182"/>
      <c r="H34" s="127"/>
    </row>
    <row r="35" spans="2:8" x14ac:dyDescent="0.2">
      <c r="B35" s="51"/>
      <c r="C35" s="175"/>
      <c r="D35" s="162"/>
      <c r="E35" s="22"/>
      <c r="F35" s="126"/>
      <c r="G35" s="182"/>
      <c r="H35" s="127"/>
    </row>
    <row r="36" spans="2:8" x14ac:dyDescent="0.2">
      <c r="B36" s="51" t="s">
        <v>704</v>
      </c>
      <c r="C36" s="175" t="s">
        <v>705</v>
      </c>
      <c r="D36" s="162" t="s">
        <v>706</v>
      </c>
      <c r="E36" s="22" t="s">
        <v>601</v>
      </c>
      <c r="F36" s="23">
        <v>40</v>
      </c>
      <c r="G36" s="182"/>
      <c r="H36" s="127"/>
    </row>
    <row r="37" spans="2:8" x14ac:dyDescent="0.2">
      <c r="B37" s="51"/>
      <c r="C37" s="175"/>
      <c r="D37" s="162"/>
      <c r="E37" s="22"/>
      <c r="F37" s="23"/>
      <c r="G37" s="182"/>
      <c r="H37" s="127"/>
    </row>
    <row r="38" spans="2:8" x14ac:dyDescent="0.2">
      <c r="B38" s="51" t="s">
        <v>412</v>
      </c>
      <c r="C38" s="175" t="s">
        <v>411</v>
      </c>
      <c r="D38" s="162"/>
      <c r="E38" s="22"/>
      <c r="F38" s="23"/>
      <c r="G38" s="182"/>
      <c r="H38" s="127"/>
    </row>
    <row r="39" spans="2:8" x14ac:dyDescent="0.2">
      <c r="B39" s="51"/>
      <c r="C39" s="175"/>
      <c r="D39" s="162"/>
      <c r="E39" s="22"/>
      <c r="F39" s="23"/>
      <c r="G39" s="182"/>
      <c r="H39" s="127"/>
    </row>
    <row r="40" spans="2:8" x14ac:dyDescent="0.2">
      <c r="B40" s="51" t="s">
        <v>410</v>
      </c>
      <c r="C40" s="175" t="s">
        <v>707</v>
      </c>
      <c r="D40" s="162"/>
      <c r="E40" s="22"/>
      <c r="F40" s="23"/>
      <c r="G40" s="182"/>
      <c r="H40" s="127"/>
    </row>
    <row r="41" spans="2:8" x14ac:dyDescent="0.2">
      <c r="B41" s="51"/>
      <c r="C41" s="175"/>
      <c r="D41" s="162"/>
      <c r="E41" s="22"/>
      <c r="F41" s="23"/>
      <c r="G41" s="182"/>
      <c r="H41" s="127"/>
    </row>
    <row r="42" spans="2:8" x14ac:dyDescent="0.2">
      <c r="B42" s="51" t="s">
        <v>715</v>
      </c>
      <c r="C42" s="175" t="s">
        <v>708</v>
      </c>
      <c r="D42" s="162"/>
      <c r="E42" s="22"/>
      <c r="F42" s="23"/>
      <c r="G42" s="182"/>
      <c r="H42" s="127"/>
    </row>
    <row r="43" spans="2:8" x14ac:dyDescent="0.2">
      <c r="B43" s="51"/>
      <c r="C43" s="175"/>
      <c r="D43" s="162"/>
      <c r="E43" s="22"/>
      <c r="F43" s="23"/>
      <c r="G43" s="182"/>
      <c r="H43" s="127"/>
    </row>
    <row r="44" spans="2:8" x14ac:dyDescent="0.2">
      <c r="B44" s="51" t="s">
        <v>709</v>
      </c>
      <c r="C44" s="175" t="s">
        <v>712</v>
      </c>
      <c r="D44" s="162"/>
      <c r="E44" s="22" t="s">
        <v>6</v>
      </c>
      <c r="F44" s="23">
        <v>20</v>
      </c>
      <c r="G44" s="242"/>
      <c r="H44" s="127"/>
    </row>
    <row r="45" spans="2:8" x14ac:dyDescent="0.2">
      <c r="B45" s="51"/>
      <c r="C45" s="175"/>
      <c r="D45" s="162"/>
      <c r="E45" s="22"/>
      <c r="F45" s="23"/>
      <c r="G45" s="182"/>
      <c r="H45" s="127"/>
    </row>
    <row r="46" spans="2:8" x14ac:dyDescent="0.2">
      <c r="B46" s="51" t="s">
        <v>710</v>
      </c>
      <c r="C46" s="175" t="s">
        <v>713</v>
      </c>
      <c r="D46" s="162"/>
      <c r="E46" s="22" t="s">
        <v>6</v>
      </c>
      <c r="F46" s="23">
        <v>20</v>
      </c>
      <c r="G46" s="242"/>
      <c r="H46" s="127"/>
    </row>
    <row r="47" spans="2:8" x14ac:dyDescent="0.2">
      <c r="B47" s="51"/>
      <c r="C47" s="175"/>
      <c r="D47" s="162"/>
      <c r="E47" s="22"/>
      <c r="F47" s="23"/>
      <c r="G47" s="182"/>
      <c r="H47" s="127"/>
    </row>
    <row r="48" spans="2:8" x14ac:dyDescent="0.2">
      <c r="B48" s="51" t="s">
        <v>711</v>
      </c>
      <c r="C48" s="175" t="s">
        <v>714</v>
      </c>
      <c r="D48" s="162"/>
      <c r="E48" s="22" t="s">
        <v>6</v>
      </c>
      <c r="F48" s="23">
        <v>20</v>
      </c>
      <c r="G48" s="242"/>
      <c r="H48" s="127"/>
    </row>
    <row r="49" spans="2:8" x14ac:dyDescent="0.2">
      <c r="B49" s="51"/>
      <c r="C49" s="175"/>
      <c r="D49" s="162"/>
      <c r="E49" s="22"/>
      <c r="F49" s="23"/>
      <c r="G49" s="182"/>
      <c r="H49" s="127"/>
    </row>
    <row r="50" spans="2:8" x14ac:dyDescent="0.2">
      <c r="B50" s="51"/>
      <c r="C50" s="175"/>
      <c r="D50" s="162"/>
      <c r="E50" s="22"/>
      <c r="F50" s="23"/>
      <c r="G50" s="182"/>
      <c r="H50" s="127"/>
    </row>
    <row r="51" spans="2:8" x14ac:dyDescent="0.2">
      <c r="B51" s="51"/>
      <c r="C51" s="175"/>
      <c r="D51" s="162"/>
      <c r="E51" s="22"/>
      <c r="F51" s="23"/>
      <c r="G51" s="182"/>
      <c r="H51" s="25"/>
    </row>
    <row r="52" spans="2:8" x14ac:dyDescent="0.2">
      <c r="B52" s="51"/>
      <c r="C52" s="175"/>
      <c r="D52" s="162"/>
      <c r="E52" s="22"/>
      <c r="F52" s="23"/>
      <c r="G52" s="182"/>
      <c r="H52" s="25"/>
    </row>
    <row r="53" spans="2:8" x14ac:dyDescent="0.2">
      <c r="B53" s="51"/>
      <c r="C53" s="175"/>
      <c r="D53" s="162"/>
      <c r="E53" s="22"/>
      <c r="F53" s="23"/>
      <c r="G53" s="182"/>
      <c r="H53" s="25"/>
    </row>
    <row r="54" spans="2:8" x14ac:dyDescent="0.2">
      <c r="B54" s="51"/>
      <c r="C54" s="175"/>
      <c r="D54" s="162"/>
      <c r="E54" s="22"/>
      <c r="F54" s="23"/>
      <c r="G54" s="182"/>
      <c r="H54" s="25"/>
    </row>
    <row r="55" spans="2:8" x14ac:dyDescent="0.2">
      <c r="B55" s="51"/>
      <c r="C55" s="175"/>
      <c r="D55" s="162"/>
      <c r="E55" s="22"/>
      <c r="F55" s="23"/>
      <c r="G55" s="182"/>
      <c r="H55" s="25"/>
    </row>
    <row r="56" spans="2:8" x14ac:dyDescent="0.2">
      <c r="B56" s="51"/>
      <c r="C56" s="175"/>
      <c r="D56" s="162"/>
      <c r="E56" s="22"/>
      <c r="F56" s="23"/>
      <c r="G56" s="182"/>
      <c r="H56" s="25"/>
    </row>
    <row r="57" spans="2:8" x14ac:dyDescent="0.2">
      <c r="B57" s="51"/>
      <c r="C57" s="175"/>
      <c r="D57" s="162"/>
      <c r="E57" s="22"/>
      <c r="F57" s="23"/>
      <c r="G57" s="182"/>
      <c r="H57" s="25"/>
    </row>
    <row r="58" spans="2:8" x14ac:dyDescent="0.2">
      <c r="B58" s="51"/>
      <c r="C58" s="175"/>
      <c r="D58" s="162"/>
      <c r="E58" s="22"/>
      <c r="F58" s="23"/>
      <c r="G58" s="182"/>
      <c r="H58" s="25"/>
    </row>
    <row r="59" spans="2:8" x14ac:dyDescent="0.2">
      <c r="B59" s="51"/>
      <c r="C59" s="175"/>
      <c r="D59" s="162"/>
      <c r="E59" s="22"/>
      <c r="F59" s="23"/>
      <c r="G59" s="182"/>
      <c r="H59" s="25"/>
    </row>
    <row r="60" spans="2:8" x14ac:dyDescent="0.2">
      <c r="B60" s="51"/>
      <c r="C60" s="175"/>
      <c r="D60" s="162"/>
      <c r="E60" s="22"/>
      <c r="F60" s="23"/>
      <c r="G60" s="182"/>
      <c r="H60" s="25"/>
    </row>
    <row r="61" spans="2:8" x14ac:dyDescent="0.2">
      <c r="B61" s="51"/>
      <c r="C61" s="175"/>
      <c r="D61" s="162"/>
      <c r="E61" s="22"/>
      <c r="F61" s="23"/>
      <c r="G61" s="182"/>
      <c r="H61" s="25"/>
    </row>
    <row r="62" spans="2:8" x14ac:dyDescent="0.2">
      <c r="B62" s="51"/>
      <c r="C62" s="175"/>
      <c r="D62" s="162"/>
      <c r="E62" s="22"/>
      <c r="F62" s="23"/>
      <c r="G62" s="182"/>
      <c r="H62" s="25"/>
    </row>
    <row r="63" spans="2:8" x14ac:dyDescent="0.2">
      <c r="B63" s="51"/>
      <c r="C63" s="175"/>
      <c r="D63" s="162"/>
      <c r="E63" s="22"/>
      <c r="F63" s="23"/>
      <c r="G63" s="182"/>
      <c r="H63" s="25"/>
    </row>
    <row r="64" spans="2:8" x14ac:dyDescent="0.2">
      <c r="B64" s="51"/>
      <c r="C64" s="175"/>
      <c r="D64" s="162"/>
      <c r="E64" s="22"/>
      <c r="F64" s="23"/>
      <c r="G64" s="182"/>
      <c r="H64" s="25"/>
    </row>
    <row r="65" spans="2:9" x14ac:dyDescent="0.2">
      <c r="B65" s="51"/>
      <c r="C65" s="175"/>
      <c r="D65" s="162"/>
      <c r="E65" s="22"/>
      <c r="F65" s="23"/>
      <c r="G65" s="182"/>
      <c r="H65" s="25"/>
    </row>
    <row r="66" spans="2:9" x14ac:dyDescent="0.2">
      <c r="B66" s="51"/>
      <c r="C66" s="175"/>
      <c r="D66" s="162"/>
      <c r="E66" s="22"/>
      <c r="F66" s="23"/>
      <c r="G66" s="182"/>
      <c r="H66" s="25"/>
    </row>
    <row r="67" spans="2:9" x14ac:dyDescent="0.2">
      <c r="B67" s="51"/>
      <c r="C67" s="175"/>
      <c r="D67" s="162"/>
      <c r="E67" s="22"/>
      <c r="F67" s="23"/>
      <c r="G67" s="182"/>
      <c r="H67" s="25"/>
    </row>
    <row r="68" spans="2:9" x14ac:dyDescent="0.2">
      <c r="B68" s="51"/>
      <c r="C68" s="175"/>
      <c r="D68" s="162"/>
      <c r="E68" s="22"/>
      <c r="F68" s="23"/>
      <c r="G68" s="182"/>
      <c r="H68" s="25"/>
    </row>
    <row r="69" spans="2:9" x14ac:dyDescent="0.2">
      <c r="B69" s="51"/>
      <c r="C69" s="175"/>
      <c r="D69" s="162"/>
      <c r="E69" s="22"/>
      <c r="F69" s="23"/>
      <c r="G69" s="182"/>
      <c r="H69" s="25"/>
    </row>
    <row r="70" spans="2:9" x14ac:dyDescent="0.2">
      <c r="B70" s="51"/>
      <c r="C70" s="175"/>
      <c r="D70" s="162"/>
      <c r="E70" s="22"/>
      <c r="F70" s="23"/>
      <c r="G70" s="182"/>
      <c r="H70" s="25"/>
    </row>
    <row r="71" spans="2:9" x14ac:dyDescent="0.2">
      <c r="B71" s="51"/>
      <c r="C71" s="175"/>
      <c r="D71" s="162"/>
      <c r="E71" s="22"/>
      <c r="F71" s="23"/>
      <c r="G71" s="182"/>
      <c r="H71" s="25"/>
    </row>
    <row r="72" spans="2:9" x14ac:dyDescent="0.2">
      <c r="B72" s="51"/>
      <c r="C72" s="175"/>
      <c r="D72" s="162"/>
      <c r="E72" s="22"/>
      <c r="F72" s="23"/>
      <c r="G72" s="182"/>
      <c r="H72" s="25"/>
    </row>
    <row r="73" spans="2:9" x14ac:dyDescent="0.2">
      <c r="B73" s="51"/>
      <c r="C73" s="175"/>
      <c r="D73" s="162"/>
      <c r="E73" s="22"/>
      <c r="F73" s="23"/>
      <c r="G73" s="182"/>
      <c r="H73" s="25"/>
    </row>
    <row r="74" spans="2:9" x14ac:dyDescent="0.2">
      <c r="B74" s="51"/>
      <c r="C74" s="175"/>
      <c r="D74" s="162"/>
      <c r="E74" s="22"/>
      <c r="F74" s="23"/>
      <c r="G74" s="182"/>
      <c r="H74" s="25"/>
    </row>
    <row r="75" spans="2:9" x14ac:dyDescent="0.2">
      <c r="B75" s="51"/>
      <c r="C75" s="175"/>
      <c r="D75" s="162"/>
      <c r="E75" s="22"/>
      <c r="F75" s="23"/>
      <c r="G75" s="182"/>
      <c r="H75" s="25"/>
    </row>
    <row r="76" spans="2:9" x14ac:dyDescent="0.2">
      <c r="B76" s="51"/>
      <c r="C76" s="175"/>
      <c r="D76" s="162"/>
      <c r="E76" s="22"/>
      <c r="F76" s="23"/>
      <c r="G76" s="182"/>
      <c r="H76" s="25"/>
    </row>
    <row r="77" spans="2:9" x14ac:dyDescent="0.2">
      <c r="B77" s="51"/>
      <c r="C77" s="97"/>
      <c r="D77" s="163"/>
      <c r="E77" s="63"/>
      <c r="F77" s="23"/>
      <c r="G77" s="182"/>
      <c r="H77" s="25" t="str">
        <f t="shared" ref="H77" si="1">IF(E77="","",F77*G77)</f>
        <v/>
      </c>
    </row>
    <row r="78" spans="2:9" s="30" customFormat="1" ht="19.5" customHeight="1" x14ac:dyDescent="0.2">
      <c r="B78" s="102" t="str">
        <f>$B$10</f>
        <v>C3.2</v>
      </c>
      <c r="C78" s="32" t="s">
        <v>12</v>
      </c>
      <c r="D78" s="187"/>
      <c r="E78" s="33"/>
      <c r="F78" s="34"/>
      <c r="G78" s="180"/>
      <c r="H78" s="35"/>
      <c r="I78" s="36"/>
    </row>
  </sheetData>
  <mergeCells count="4">
    <mergeCell ref="F1:H1"/>
    <mergeCell ref="B5:G7"/>
    <mergeCell ref="H4:H7"/>
    <mergeCell ref="B4:G4"/>
  </mergeCells>
  <pageMargins left="0.43307086614173229" right="0.31496062992125984" top="0.43307086614173229" bottom="0.62992125984251968" header="0.35433070866141736" footer="0.31496062992125984"/>
  <pageSetup paperSize="9" scale="74" orientation="portrait" r:id="rId1"/>
  <headerFooter>
    <oddHeader xml:space="preserve">&amp;R&amp;"Arial,Bold Italic"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E0D0-8850-438D-9BE9-A6DDFCA61286}">
  <sheetPr codeName="Sheet53">
    <tabColor rgb="FF00B0F0"/>
  </sheetPr>
  <dimension ref="B1:I61"/>
  <sheetViews>
    <sheetView view="pageBreakPreview" topLeftCell="A31" zoomScale="80" zoomScaleNormal="125" zoomScaleSheetLayoutView="80" zoomScalePageLayoutView="125" workbookViewId="0">
      <selection activeCell="F20" sqref="F20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54" customWidth="1"/>
    <col min="4" max="4" width="7.7109375" style="54" customWidth="1"/>
    <col min="5" max="5" width="13.7109375" style="4" customWidth="1"/>
    <col min="6" max="6" width="15.7109375" style="4" customWidth="1"/>
    <col min="7" max="7" width="15.7109375" style="190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87"/>
      <c r="D3" s="87"/>
      <c r="E3" s="72"/>
      <c r="F3" s="72"/>
      <c r="G3" s="191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"&amp;B12</f>
        <v>CHAPTER C4.1.1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86" t="s">
        <v>1</v>
      </c>
      <c r="D8" s="11" t="s">
        <v>706</v>
      </c>
      <c r="E8" s="11" t="s">
        <v>2</v>
      </c>
      <c r="F8" s="11" t="s">
        <v>3</v>
      </c>
      <c r="G8" s="192" t="s">
        <v>4</v>
      </c>
      <c r="H8" s="11" t="s">
        <v>5</v>
      </c>
      <c r="I8" s="12"/>
    </row>
    <row r="9" spans="2:9" x14ac:dyDescent="0.2">
      <c r="B9" s="104"/>
      <c r="C9" s="103"/>
      <c r="D9" s="203"/>
      <c r="E9" s="93"/>
      <c r="F9" s="15"/>
      <c r="G9" s="15"/>
      <c r="H9" s="17" t="str">
        <f t="shared" ref="H9:H13" si="0">IF(E9="","",F9*G9)</f>
        <v/>
      </c>
      <c r="I9" s="18"/>
    </row>
    <row r="10" spans="2:9" x14ac:dyDescent="0.2">
      <c r="B10" s="107" t="s">
        <v>597</v>
      </c>
      <c r="C10" s="7" t="s">
        <v>598</v>
      </c>
      <c r="D10" s="20"/>
      <c r="E10" s="22"/>
      <c r="F10" s="15"/>
      <c r="G10" s="15"/>
      <c r="H10" s="17" t="str">
        <f t="shared" si="0"/>
        <v/>
      </c>
      <c r="I10" s="18"/>
    </row>
    <row r="11" spans="2:9" x14ac:dyDescent="0.2">
      <c r="B11" s="105"/>
      <c r="D11" s="14"/>
      <c r="E11" s="22"/>
      <c r="F11" s="15"/>
      <c r="G11" s="15"/>
      <c r="H11" s="17" t="str">
        <f t="shared" si="0"/>
        <v/>
      </c>
      <c r="I11" s="18"/>
    </row>
    <row r="12" spans="2:9" x14ac:dyDescent="0.2">
      <c r="B12" s="106" t="s">
        <v>459</v>
      </c>
      <c r="C12" s="59" t="s">
        <v>458</v>
      </c>
      <c r="D12" s="16"/>
      <c r="E12" s="22"/>
      <c r="F12" s="22"/>
      <c r="G12" s="15"/>
      <c r="H12" s="17" t="str">
        <f t="shared" si="0"/>
        <v/>
      </c>
      <c r="I12" s="43"/>
    </row>
    <row r="13" spans="2:9" x14ac:dyDescent="0.2">
      <c r="B13" s="105"/>
      <c r="D13" s="14"/>
      <c r="E13" s="22"/>
      <c r="F13" s="22"/>
      <c r="G13" s="15"/>
      <c r="H13" s="17" t="str">
        <f t="shared" si="0"/>
        <v/>
      </c>
      <c r="I13" s="43"/>
    </row>
    <row r="14" spans="2:9" x14ac:dyDescent="0.2">
      <c r="B14" s="106" t="s">
        <v>457</v>
      </c>
      <c r="C14" s="59" t="s">
        <v>456</v>
      </c>
      <c r="D14" s="16"/>
      <c r="E14" s="39" t="s">
        <v>55</v>
      </c>
      <c r="F14" s="22">
        <v>1</v>
      </c>
      <c r="G14" s="15"/>
      <c r="H14" s="17"/>
      <c r="I14" s="43"/>
    </row>
    <row r="15" spans="2:9" x14ac:dyDescent="0.2">
      <c r="B15" s="51"/>
      <c r="D15" s="14"/>
      <c r="E15" s="22"/>
      <c r="F15" s="23"/>
      <c r="G15" s="193"/>
      <c r="H15" s="17"/>
      <c r="I15" s="44"/>
    </row>
    <row r="16" spans="2:9" ht="25.5" x14ac:dyDescent="0.2">
      <c r="B16" s="106" t="s">
        <v>455</v>
      </c>
      <c r="C16" s="59" t="s">
        <v>454</v>
      </c>
      <c r="D16" s="16"/>
      <c r="E16" s="39"/>
      <c r="F16" s="23"/>
      <c r="G16" s="193"/>
      <c r="H16" s="17"/>
      <c r="I16" s="44"/>
    </row>
    <row r="17" spans="2:9" x14ac:dyDescent="0.2">
      <c r="B17" s="105"/>
      <c r="D17" s="14"/>
      <c r="E17" s="22"/>
      <c r="F17" s="23"/>
      <c r="G17" s="15"/>
      <c r="H17" s="17"/>
      <c r="I17" s="43"/>
    </row>
    <row r="18" spans="2:9" ht="25.5" x14ac:dyDescent="0.2">
      <c r="B18" s="106" t="s">
        <v>453</v>
      </c>
      <c r="C18" s="59" t="s">
        <v>452</v>
      </c>
      <c r="D18" s="16"/>
      <c r="E18" s="39" t="s">
        <v>503</v>
      </c>
      <c r="F18" s="290">
        <v>10000</v>
      </c>
      <c r="G18" s="194">
        <v>1</v>
      </c>
      <c r="H18" s="25">
        <f>G18*F18</f>
        <v>10000</v>
      </c>
      <c r="I18" s="43"/>
    </row>
    <row r="19" spans="2:9" x14ac:dyDescent="0.2">
      <c r="B19" s="105"/>
      <c r="D19" s="14"/>
      <c r="E19" s="39"/>
      <c r="F19" s="23"/>
      <c r="G19" s="15"/>
      <c r="H19" s="17"/>
      <c r="I19" s="46"/>
    </row>
    <row r="20" spans="2:9" x14ac:dyDescent="0.2">
      <c r="B20" s="106" t="s">
        <v>451</v>
      </c>
      <c r="C20" s="59" t="s">
        <v>450</v>
      </c>
      <c r="D20" s="16"/>
      <c r="E20" s="39" t="s">
        <v>39</v>
      </c>
      <c r="F20" s="290">
        <f>H18</f>
        <v>10000</v>
      </c>
      <c r="G20" s="195"/>
      <c r="H20" s="17"/>
    </row>
    <row r="21" spans="2:9" x14ac:dyDescent="0.2">
      <c r="B21" s="51"/>
      <c r="D21" s="14"/>
      <c r="E21" s="39"/>
      <c r="F21" s="23"/>
      <c r="G21" s="63"/>
      <c r="H21" s="17"/>
    </row>
    <row r="22" spans="2:9" x14ac:dyDescent="0.2">
      <c r="B22" s="106" t="s">
        <v>449</v>
      </c>
      <c r="C22" s="59" t="s">
        <v>448</v>
      </c>
      <c r="D22" s="16"/>
      <c r="E22" s="22"/>
      <c r="F22" s="23"/>
      <c r="G22" s="194"/>
      <c r="H22" s="17"/>
      <c r="I22" s="43"/>
    </row>
    <row r="23" spans="2:9" x14ac:dyDescent="0.2">
      <c r="B23" s="105"/>
      <c r="D23" s="14"/>
      <c r="E23" s="39"/>
      <c r="F23" s="26"/>
      <c r="G23" s="15"/>
      <c r="H23" s="17"/>
      <c r="I23" s="18"/>
    </row>
    <row r="24" spans="2:9" ht="14.25" x14ac:dyDescent="0.2">
      <c r="B24" s="106" t="s">
        <v>447</v>
      </c>
      <c r="C24" s="59" t="s">
        <v>446</v>
      </c>
      <c r="D24" s="16"/>
      <c r="E24" s="22" t="s">
        <v>35</v>
      </c>
      <c r="F24" s="26">
        <v>100</v>
      </c>
      <c r="G24" s="15"/>
      <c r="H24" s="17"/>
      <c r="I24" s="18"/>
    </row>
    <row r="25" spans="2:9" s="38" customFormat="1" x14ac:dyDescent="0.2">
      <c r="B25" s="106"/>
      <c r="C25" s="59"/>
      <c r="D25" s="16"/>
      <c r="E25" s="39"/>
      <c r="F25" s="26"/>
      <c r="G25" s="15"/>
      <c r="H25" s="17"/>
      <c r="I25" s="18"/>
    </row>
    <row r="26" spans="2:9" x14ac:dyDescent="0.2">
      <c r="B26" s="106" t="s">
        <v>445</v>
      </c>
      <c r="C26" s="59" t="s">
        <v>444</v>
      </c>
      <c r="D26" s="16"/>
      <c r="E26" s="22"/>
      <c r="F26" s="23"/>
      <c r="G26" s="193"/>
      <c r="H26" s="17"/>
      <c r="I26" s="44"/>
    </row>
    <row r="27" spans="2:9" x14ac:dyDescent="0.2">
      <c r="B27" s="105"/>
      <c r="D27" s="14"/>
      <c r="E27" s="39"/>
      <c r="F27" s="23"/>
      <c r="G27" s="193"/>
      <c r="H27" s="17"/>
      <c r="I27" s="44"/>
    </row>
    <row r="28" spans="2:9" ht="14.25" x14ac:dyDescent="0.2">
      <c r="B28" s="106" t="s">
        <v>60</v>
      </c>
      <c r="C28" s="59" t="s">
        <v>318</v>
      </c>
      <c r="D28" s="16"/>
      <c r="E28" s="22" t="s">
        <v>35</v>
      </c>
      <c r="F28" s="23">
        <v>100</v>
      </c>
      <c r="G28" s="15"/>
      <c r="H28" s="17"/>
      <c r="I28" s="43"/>
    </row>
    <row r="29" spans="2:9" x14ac:dyDescent="0.2">
      <c r="B29" s="51"/>
      <c r="D29" s="14"/>
      <c r="E29" s="22"/>
      <c r="F29" s="23"/>
      <c r="G29" s="194"/>
      <c r="H29" s="17"/>
      <c r="I29" s="43"/>
    </row>
    <row r="30" spans="2:9" ht="25.5" x14ac:dyDescent="0.2">
      <c r="B30" s="106" t="s">
        <v>443</v>
      </c>
      <c r="C30" s="59" t="s">
        <v>442</v>
      </c>
      <c r="D30" s="16"/>
      <c r="E30" s="22"/>
      <c r="F30" s="22"/>
      <c r="G30" s="15"/>
      <c r="H30" s="17"/>
      <c r="I30" s="43"/>
    </row>
    <row r="31" spans="2:9" x14ac:dyDescent="0.2">
      <c r="B31" s="105"/>
      <c r="D31" s="14"/>
      <c r="E31" s="22"/>
      <c r="F31" s="22"/>
      <c r="G31" s="15"/>
      <c r="H31" s="17"/>
      <c r="I31" s="43"/>
    </row>
    <row r="32" spans="2:9" ht="14.25" x14ac:dyDescent="0.2">
      <c r="B32" s="106" t="s">
        <v>441</v>
      </c>
      <c r="C32" s="59" t="s">
        <v>303</v>
      </c>
      <c r="D32" s="16"/>
      <c r="E32" s="22" t="s">
        <v>35</v>
      </c>
      <c r="F32" s="22">
        <v>2000</v>
      </c>
      <c r="G32" s="193"/>
      <c r="H32" s="17"/>
      <c r="I32" s="43"/>
    </row>
    <row r="33" spans="2:9" x14ac:dyDescent="0.2">
      <c r="B33" s="105"/>
      <c r="D33" s="14"/>
      <c r="E33" s="22"/>
      <c r="F33" s="22"/>
      <c r="G33" s="193"/>
      <c r="H33" s="17"/>
      <c r="I33" s="43"/>
    </row>
    <row r="34" spans="2:9" ht="14.25" x14ac:dyDescent="0.2">
      <c r="B34" s="106" t="s">
        <v>440</v>
      </c>
      <c r="C34" s="59" t="s">
        <v>439</v>
      </c>
      <c r="D34" s="16"/>
      <c r="E34" s="22" t="s">
        <v>35</v>
      </c>
      <c r="F34" s="22">
        <v>1000</v>
      </c>
      <c r="G34" s="193"/>
      <c r="H34" s="17"/>
      <c r="I34" s="43"/>
    </row>
    <row r="35" spans="2:9" x14ac:dyDescent="0.2">
      <c r="B35" s="105"/>
      <c r="D35" s="14"/>
      <c r="E35" s="22"/>
      <c r="F35" s="22"/>
      <c r="G35" s="193"/>
      <c r="H35" s="17"/>
      <c r="I35" s="43"/>
    </row>
    <row r="36" spans="2:9" ht="14.25" x14ac:dyDescent="0.2">
      <c r="B36" s="106" t="s">
        <v>438</v>
      </c>
      <c r="C36" s="59" t="s">
        <v>437</v>
      </c>
      <c r="D36" s="16"/>
      <c r="E36" s="22" t="s">
        <v>35</v>
      </c>
      <c r="F36" s="22">
        <v>1000</v>
      </c>
      <c r="G36" s="193"/>
      <c r="H36" s="17"/>
      <c r="I36" s="43"/>
    </row>
    <row r="37" spans="2:9" x14ac:dyDescent="0.2">
      <c r="B37" s="105"/>
      <c r="D37" s="14"/>
      <c r="E37" s="22"/>
      <c r="F37" s="22"/>
      <c r="G37" s="193"/>
      <c r="H37" s="17"/>
      <c r="I37" s="43"/>
    </row>
    <row r="38" spans="2:9" ht="14.25" x14ac:dyDescent="0.2">
      <c r="B38" s="106" t="s">
        <v>436</v>
      </c>
      <c r="C38" s="59" t="s">
        <v>304</v>
      </c>
      <c r="D38" s="16"/>
      <c r="E38" s="22" t="s">
        <v>35</v>
      </c>
      <c r="F38" s="22">
        <v>800</v>
      </c>
      <c r="G38" s="193"/>
      <c r="H38" s="17"/>
      <c r="I38" s="43"/>
    </row>
    <row r="39" spans="2:9" x14ac:dyDescent="0.2">
      <c r="B39" s="105"/>
      <c r="D39" s="14"/>
      <c r="E39" s="22"/>
      <c r="F39" s="22"/>
      <c r="G39" s="193"/>
      <c r="H39" s="17"/>
      <c r="I39" s="43"/>
    </row>
    <row r="40" spans="2:9" ht="14.25" x14ac:dyDescent="0.2">
      <c r="B40" s="106" t="s">
        <v>435</v>
      </c>
      <c r="C40" s="59" t="s">
        <v>305</v>
      </c>
      <c r="D40" s="16"/>
      <c r="E40" s="22" t="s">
        <v>35</v>
      </c>
      <c r="F40" s="22">
        <v>400</v>
      </c>
      <c r="G40" s="196"/>
      <c r="H40" s="17"/>
      <c r="I40" s="43"/>
    </row>
    <row r="41" spans="2:9" x14ac:dyDescent="0.2">
      <c r="B41" s="106"/>
      <c r="C41" s="59"/>
      <c r="D41" s="16"/>
      <c r="E41" s="39"/>
      <c r="F41" s="22"/>
      <c r="G41" s="193"/>
      <c r="H41" s="17"/>
      <c r="I41" s="43"/>
    </row>
    <row r="42" spans="2:9" ht="38.25" x14ac:dyDescent="0.2">
      <c r="B42" s="106" t="s">
        <v>434</v>
      </c>
      <c r="C42" s="59" t="s">
        <v>433</v>
      </c>
      <c r="D42" s="16"/>
      <c r="E42" s="22"/>
      <c r="F42" s="22"/>
      <c r="G42" s="193"/>
      <c r="H42" s="17"/>
      <c r="I42" s="43"/>
    </row>
    <row r="43" spans="2:9" x14ac:dyDescent="0.2">
      <c r="B43" s="105"/>
      <c r="D43" s="14"/>
      <c r="E43" s="22"/>
      <c r="F43" s="22"/>
      <c r="G43" s="193"/>
      <c r="H43" s="17"/>
      <c r="I43" s="43"/>
    </row>
    <row r="44" spans="2:9" x14ac:dyDescent="0.2">
      <c r="B44" s="105" t="s">
        <v>60</v>
      </c>
      <c r="C44" s="59" t="s">
        <v>602</v>
      </c>
      <c r="D44" s="16"/>
      <c r="E44" s="39" t="s">
        <v>31</v>
      </c>
      <c r="F44" s="22">
        <v>1</v>
      </c>
      <c r="G44" s="193"/>
      <c r="H44" s="17"/>
      <c r="I44" s="43"/>
    </row>
    <row r="45" spans="2:9" x14ac:dyDescent="0.2">
      <c r="B45" s="105"/>
      <c r="D45" s="14"/>
      <c r="E45" s="22"/>
      <c r="F45" s="22"/>
      <c r="G45" s="193"/>
      <c r="H45" s="17"/>
      <c r="I45" s="43"/>
    </row>
    <row r="46" spans="2:9" x14ac:dyDescent="0.2">
      <c r="B46" s="105" t="s">
        <v>62</v>
      </c>
      <c r="C46" s="59" t="s">
        <v>603</v>
      </c>
      <c r="D46" s="16"/>
      <c r="E46" s="39" t="s">
        <v>31</v>
      </c>
      <c r="F46" s="22">
        <v>1</v>
      </c>
      <c r="G46" s="193"/>
      <c r="H46" s="17"/>
      <c r="I46" s="43"/>
    </row>
    <row r="47" spans="2:9" x14ac:dyDescent="0.2">
      <c r="B47" s="51"/>
      <c r="C47" s="59"/>
      <c r="D47" s="16"/>
      <c r="E47" s="22"/>
      <c r="F47" s="22"/>
      <c r="G47" s="193"/>
      <c r="H47" s="17"/>
      <c r="I47" s="43"/>
    </row>
    <row r="48" spans="2:9" x14ac:dyDescent="0.2">
      <c r="B48" s="51"/>
      <c r="D48" s="14"/>
      <c r="E48" s="22"/>
      <c r="F48" s="22"/>
      <c r="G48" s="193"/>
      <c r="H48" s="17"/>
      <c r="I48" s="43"/>
    </row>
    <row r="49" spans="2:9" x14ac:dyDescent="0.2">
      <c r="B49" s="51"/>
      <c r="D49" s="14"/>
      <c r="E49" s="22"/>
      <c r="F49" s="22"/>
      <c r="G49" s="193"/>
      <c r="H49" s="17"/>
      <c r="I49" s="43"/>
    </row>
    <row r="50" spans="2:9" x14ac:dyDescent="0.2">
      <c r="B50" s="51"/>
      <c r="D50" s="14"/>
      <c r="E50" s="22"/>
      <c r="F50" s="22"/>
      <c r="G50" s="193"/>
      <c r="H50" s="17"/>
      <c r="I50" s="43"/>
    </row>
    <row r="51" spans="2:9" x14ac:dyDescent="0.2">
      <c r="B51" s="51"/>
      <c r="D51" s="14"/>
      <c r="E51" s="22"/>
      <c r="F51" s="22"/>
      <c r="G51" s="193"/>
      <c r="H51" s="17"/>
      <c r="I51" s="43"/>
    </row>
    <row r="52" spans="2:9" x14ac:dyDescent="0.2">
      <c r="B52" s="51"/>
      <c r="D52" s="14"/>
      <c r="E52" s="22"/>
      <c r="F52" s="22"/>
      <c r="G52" s="193"/>
      <c r="H52" s="17"/>
      <c r="I52" s="43"/>
    </row>
    <row r="53" spans="2:9" x14ac:dyDescent="0.2">
      <c r="B53" s="51"/>
      <c r="D53" s="14"/>
      <c r="E53" s="22"/>
      <c r="F53" s="22"/>
      <c r="G53" s="193"/>
      <c r="H53" s="17"/>
      <c r="I53" s="43"/>
    </row>
    <row r="54" spans="2:9" x14ac:dyDescent="0.2">
      <c r="B54" s="51"/>
      <c r="D54" s="14"/>
      <c r="E54" s="22"/>
      <c r="F54" s="22"/>
      <c r="G54" s="193"/>
      <c r="H54" s="17"/>
      <c r="I54" s="43"/>
    </row>
    <row r="55" spans="2:9" x14ac:dyDescent="0.2">
      <c r="B55" s="51"/>
      <c r="D55" s="14"/>
      <c r="E55" s="22"/>
      <c r="F55" s="22"/>
      <c r="G55" s="193"/>
      <c r="H55" s="17"/>
      <c r="I55" s="43"/>
    </row>
    <row r="56" spans="2:9" x14ac:dyDescent="0.2">
      <c r="B56" s="51"/>
      <c r="D56" s="14"/>
      <c r="E56" s="22"/>
      <c r="F56" s="22"/>
      <c r="G56" s="193"/>
      <c r="H56" s="17"/>
      <c r="I56" s="43"/>
    </row>
    <row r="57" spans="2:9" x14ac:dyDescent="0.2">
      <c r="B57" s="51"/>
      <c r="D57" s="14"/>
      <c r="E57" s="22"/>
      <c r="F57" s="22"/>
      <c r="G57" s="193"/>
      <c r="H57" s="17"/>
      <c r="I57" s="43"/>
    </row>
    <row r="58" spans="2:9" x14ac:dyDescent="0.2">
      <c r="B58" s="51"/>
      <c r="D58" s="14"/>
      <c r="E58" s="22"/>
      <c r="F58" s="22"/>
      <c r="G58" s="193"/>
      <c r="H58" s="17"/>
      <c r="I58" s="43"/>
    </row>
    <row r="59" spans="2:9" x14ac:dyDescent="0.2">
      <c r="B59" s="51"/>
      <c r="D59" s="14"/>
      <c r="E59" s="22"/>
      <c r="F59" s="22"/>
      <c r="G59" s="193"/>
      <c r="H59" s="17"/>
      <c r="I59" s="43"/>
    </row>
    <row r="60" spans="2:9" x14ac:dyDescent="0.2">
      <c r="B60" s="51"/>
      <c r="D60" s="152"/>
      <c r="E60" s="22"/>
      <c r="F60" s="22"/>
      <c r="G60" s="193"/>
      <c r="H60" s="17"/>
      <c r="I60" s="43"/>
    </row>
    <row r="61" spans="2:9" s="30" customFormat="1" ht="24.95" customHeight="1" x14ac:dyDescent="0.2">
      <c r="B61" s="78" t="str">
        <f>$B$10</f>
        <v>C4.1</v>
      </c>
      <c r="C61" s="32" t="s">
        <v>594</v>
      </c>
      <c r="D61" s="32"/>
      <c r="E61" s="34"/>
      <c r="F61" s="34"/>
      <c r="G61" s="197"/>
      <c r="H61" s="35"/>
      <c r="I61" s="36"/>
    </row>
  </sheetData>
  <mergeCells count="4">
    <mergeCell ref="F1:H1"/>
    <mergeCell ref="B5:G7"/>
    <mergeCell ref="H4:H7"/>
    <mergeCell ref="B4:G4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4840-8989-4EB7-AB6A-38BC5A30C3EB}">
  <sheetPr codeName="Sheet54">
    <tabColor rgb="FF00B0F0"/>
  </sheetPr>
  <dimension ref="B1:I72"/>
  <sheetViews>
    <sheetView view="pageBreakPreview" topLeftCell="A37" zoomScale="80" zoomScaleNormal="125" zoomScaleSheetLayoutView="80" zoomScalePageLayoutView="125" workbookViewId="0">
      <selection activeCell="F23" sqref="F23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10.28515625" style="3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2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C4.2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99"/>
      <c r="C9" s="54"/>
      <c r="D9" s="203"/>
      <c r="E9" s="76"/>
      <c r="F9" s="22"/>
      <c r="G9" s="22"/>
      <c r="H9" s="123" t="str">
        <f t="shared" ref="H9:H12" si="0">IF(E9="","",F9*G9)</f>
        <v/>
      </c>
      <c r="I9" s="134"/>
    </row>
    <row r="10" spans="2:9" x14ac:dyDescent="0.2">
      <c r="B10" s="67" t="s">
        <v>599</v>
      </c>
      <c r="C10" s="7" t="s">
        <v>600</v>
      </c>
      <c r="D10" s="20"/>
      <c r="E10" s="15"/>
      <c r="F10" s="22"/>
      <c r="G10" s="22"/>
      <c r="H10" s="123" t="str">
        <f t="shared" si="0"/>
        <v/>
      </c>
      <c r="I10" s="134"/>
    </row>
    <row r="11" spans="2:9" x14ac:dyDescent="0.2">
      <c r="B11" s="51"/>
      <c r="C11" s="54"/>
      <c r="D11" s="14"/>
      <c r="E11" s="15"/>
      <c r="F11" s="22"/>
      <c r="G11" s="22"/>
      <c r="H11" s="123" t="str">
        <f t="shared" si="0"/>
        <v/>
      </c>
      <c r="I11" s="134"/>
    </row>
    <row r="12" spans="2:9" ht="25.5" x14ac:dyDescent="0.2">
      <c r="B12" s="200" t="s">
        <v>498</v>
      </c>
      <c r="C12" s="59" t="s">
        <v>497</v>
      </c>
      <c r="D12" s="16"/>
      <c r="E12" s="22"/>
      <c r="F12" s="22"/>
      <c r="G12" s="22"/>
      <c r="H12" s="123" t="str">
        <f t="shared" si="0"/>
        <v/>
      </c>
      <c r="I12" s="124"/>
    </row>
    <row r="13" spans="2:9" x14ac:dyDescent="0.2">
      <c r="B13" s="51"/>
      <c r="C13" s="54"/>
      <c r="D13" s="14"/>
      <c r="E13" s="22"/>
      <c r="F13" s="22"/>
      <c r="G13" s="22"/>
      <c r="H13" s="123"/>
      <c r="I13" s="124"/>
    </row>
    <row r="14" spans="2:9" x14ac:dyDescent="0.2">
      <c r="B14" s="200" t="s">
        <v>496</v>
      </c>
      <c r="C14" s="38" t="s">
        <v>495</v>
      </c>
      <c r="D14" s="64"/>
      <c r="E14" s="63" t="s">
        <v>55</v>
      </c>
      <c r="F14" s="22">
        <v>1</v>
      </c>
      <c r="G14" s="22"/>
      <c r="H14" s="123"/>
      <c r="I14" s="124"/>
    </row>
    <row r="15" spans="2:9" x14ac:dyDescent="0.2">
      <c r="B15" s="51"/>
      <c r="C15" s="54"/>
      <c r="D15" s="14"/>
      <c r="E15" s="22"/>
      <c r="F15" s="22"/>
      <c r="G15" s="22"/>
      <c r="H15" s="123"/>
      <c r="I15" s="124"/>
    </row>
    <row r="16" spans="2:9" x14ac:dyDescent="0.2">
      <c r="B16" s="200" t="s">
        <v>494</v>
      </c>
      <c r="C16" s="38" t="s">
        <v>493</v>
      </c>
      <c r="D16" s="64"/>
      <c r="E16" s="63" t="s">
        <v>55</v>
      </c>
      <c r="F16" s="126">
        <v>1</v>
      </c>
      <c r="G16" s="189"/>
      <c r="H16" s="123"/>
      <c r="I16" s="135"/>
    </row>
    <row r="17" spans="2:9" x14ac:dyDescent="0.2">
      <c r="B17" s="51"/>
      <c r="C17" s="54"/>
      <c r="D17" s="14"/>
      <c r="E17" s="22"/>
      <c r="F17" s="126"/>
      <c r="G17" s="189"/>
      <c r="H17" s="123"/>
      <c r="I17" s="135"/>
    </row>
    <row r="18" spans="2:9" x14ac:dyDescent="0.2">
      <c r="B18" s="51"/>
      <c r="D18" s="204"/>
      <c r="E18" s="39"/>
      <c r="F18" s="126"/>
      <c r="G18" s="39"/>
      <c r="H18" s="123"/>
    </row>
    <row r="19" spans="2:9" ht="25.5" x14ac:dyDescent="0.2">
      <c r="B19" s="200" t="s">
        <v>492</v>
      </c>
      <c r="C19" s="59" t="s">
        <v>454</v>
      </c>
      <c r="D19" s="16"/>
      <c r="E19" s="39"/>
      <c r="F19" s="126"/>
      <c r="G19" s="189"/>
      <c r="H19" s="123"/>
    </row>
    <row r="20" spans="2:9" x14ac:dyDescent="0.2">
      <c r="B20" s="105"/>
      <c r="D20" s="204"/>
      <c r="E20" s="39"/>
      <c r="F20" s="126"/>
      <c r="G20" s="39"/>
      <c r="H20" s="123"/>
    </row>
    <row r="21" spans="2:9" ht="25.5" x14ac:dyDescent="0.2">
      <c r="B21" s="200" t="s">
        <v>491</v>
      </c>
      <c r="C21" s="59" t="s">
        <v>452</v>
      </c>
      <c r="D21" s="64"/>
      <c r="E21" s="63" t="s">
        <v>503</v>
      </c>
      <c r="F21" s="288">
        <v>20000</v>
      </c>
      <c r="G21" s="201">
        <v>1</v>
      </c>
      <c r="H21" s="127">
        <f t="shared" ref="H21" si="1">G21*F21</f>
        <v>20000</v>
      </c>
    </row>
    <row r="22" spans="2:9" x14ac:dyDescent="0.2">
      <c r="B22" s="105"/>
      <c r="D22" s="204"/>
      <c r="E22" s="39"/>
      <c r="F22" s="126"/>
      <c r="G22" s="39"/>
      <c r="H22" s="123"/>
    </row>
    <row r="23" spans="2:9" x14ac:dyDescent="0.2">
      <c r="B23" s="200" t="s">
        <v>490</v>
      </c>
      <c r="C23" s="38" t="s">
        <v>489</v>
      </c>
      <c r="D23" s="64"/>
      <c r="E23" s="63" t="s">
        <v>39</v>
      </c>
      <c r="F23" s="288">
        <v>20000</v>
      </c>
      <c r="G23" s="202"/>
      <c r="H23" s="123"/>
      <c r="I23" s="124"/>
    </row>
    <row r="24" spans="2:9" x14ac:dyDescent="0.2">
      <c r="B24" s="51"/>
      <c r="C24" s="54"/>
      <c r="D24" s="14"/>
      <c r="E24" s="22"/>
      <c r="F24" s="126"/>
      <c r="G24" s="22"/>
      <c r="H24" s="123"/>
      <c r="I24" s="124"/>
    </row>
    <row r="25" spans="2:9" ht="25.5" x14ac:dyDescent="0.2">
      <c r="B25" s="200" t="s">
        <v>488</v>
      </c>
      <c r="C25" s="59" t="s">
        <v>487</v>
      </c>
      <c r="D25" s="16"/>
      <c r="E25" s="22"/>
      <c r="F25" s="126"/>
      <c r="G25" s="189"/>
      <c r="H25" s="123"/>
      <c r="I25" s="135"/>
    </row>
    <row r="26" spans="2:9" x14ac:dyDescent="0.2">
      <c r="B26" s="105"/>
      <c r="D26" s="204"/>
      <c r="E26" s="22"/>
      <c r="F26" s="126"/>
      <c r="G26" s="189"/>
      <c r="H26" s="123"/>
      <c r="I26" s="124"/>
    </row>
    <row r="27" spans="2:9" x14ac:dyDescent="0.2">
      <c r="B27" s="200" t="s">
        <v>486</v>
      </c>
      <c r="C27" s="38" t="s">
        <v>303</v>
      </c>
      <c r="D27" s="64"/>
      <c r="E27" s="22" t="s">
        <v>601</v>
      </c>
      <c r="F27" s="126">
        <v>28980</v>
      </c>
      <c r="G27" s="201"/>
      <c r="H27" s="123"/>
      <c r="I27" s="124"/>
    </row>
    <row r="28" spans="2:9" x14ac:dyDescent="0.2">
      <c r="B28" s="105"/>
      <c r="D28" s="204"/>
      <c r="E28" s="39"/>
      <c r="F28" s="126"/>
      <c r="G28" s="22"/>
      <c r="H28" s="123"/>
      <c r="I28" s="134"/>
    </row>
    <row r="29" spans="2:9" x14ac:dyDescent="0.2">
      <c r="B29" s="200" t="s">
        <v>485</v>
      </c>
      <c r="C29" s="38" t="s">
        <v>439</v>
      </c>
      <c r="D29" s="64"/>
      <c r="E29" s="22" t="s">
        <v>601</v>
      </c>
      <c r="F29" s="126">
        <v>1000</v>
      </c>
      <c r="G29" s="22"/>
      <c r="H29" s="123"/>
      <c r="I29" s="134"/>
    </row>
    <row r="30" spans="2:9" s="38" customFormat="1" x14ac:dyDescent="0.2">
      <c r="B30" s="200"/>
      <c r="D30" s="64"/>
      <c r="E30" s="22"/>
      <c r="F30" s="126"/>
      <c r="G30" s="22"/>
      <c r="H30" s="123"/>
      <c r="I30" s="134"/>
    </row>
    <row r="31" spans="2:9" x14ac:dyDescent="0.2">
      <c r="B31" s="200" t="s">
        <v>484</v>
      </c>
      <c r="C31" s="38" t="s">
        <v>437</v>
      </c>
      <c r="D31" s="64"/>
      <c r="E31" s="22" t="s">
        <v>601</v>
      </c>
      <c r="F31" s="126">
        <v>1000</v>
      </c>
      <c r="G31" s="189"/>
      <c r="H31" s="123"/>
      <c r="I31" s="135"/>
    </row>
    <row r="32" spans="2:9" x14ac:dyDescent="0.2">
      <c r="B32" s="105"/>
      <c r="D32" s="204"/>
      <c r="E32" s="39"/>
      <c r="F32" s="126"/>
      <c r="G32" s="189"/>
      <c r="H32" s="123"/>
      <c r="I32" s="135"/>
    </row>
    <row r="33" spans="2:9" x14ac:dyDescent="0.2">
      <c r="B33" s="200" t="s">
        <v>483</v>
      </c>
      <c r="C33" s="38" t="s">
        <v>304</v>
      </c>
      <c r="D33" s="64"/>
      <c r="E33" s="22" t="s">
        <v>601</v>
      </c>
      <c r="F33" s="126">
        <v>500</v>
      </c>
      <c r="G33" s="22"/>
      <c r="H33" s="123"/>
      <c r="I33" s="124"/>
    </row>
    <row r="34" spans="2:9" x14ac:dyDescent="0.2">
      <c r="B34" s="105"/>
      <c r="D34" s="204"/>
      <c r="E34" s="22"/>
      <c r="F34" s="126"/>
      <c r="G34" s="22"/>
      <c r="H34" s="123"/>
      <c r="I34" s="124"/>
    </row>
    <row r="35" spans="2:9" x14ac:dyDescent="0.2">
      <c r="B35" s="200" t="s">
        <v>482</v>
      </c>
      <c r="C35" s="38" t="s">
        <v>305</v>
      </c>
      <c r="D35" s="64"/>
      <c r="E35" s="22" t="s">
        <v>601</v>
      </c>
      <c r="F35" s="126">
        <v>200</v>
      </c>
      <c r="G35" s="201"/>
      <c r="H35" s="123"/>
      <c r="I35" s="124"/>
    </row>
    <row r="36" spans="2:9" x14ac:dyDescent="0.2">
      <c r="B36" s="105"/>
      <c r="D36" s="204"/>
      <c r="E36" s="22"/>
      <c r="F36" s="22"/>
      <c r="G36" s="189"/>
      <c r="H36" s="123"/>
      <c r="I36" s="124"/>
    </row>
    <row r="37" spans="2:9" x14ac:dyDescent="0.2">
      <c r="B37" s="200" t="s">
        <v>481</v>
      </c>
      <c r="C37" s="59" t="s">
        <v>480</v>
      </c>
      <c r="D37" s="16"/>
      <c r="E37" s="22"/>
      <c r="F37" s="22"/>
      <c r="G37" s="189"/>
      <c r="H37" s="123"/>
      <c r="I37" s="124"/>
    </row>
    <row r="38" spans="2:9" x14ac:dyDescent="0.2">
      <c r="B38" s="105"/>
      <c r="D38" s="204"/>
      <c r="E38" s="22"/>
      <c r="F38" s="22"/>
      <c r="G38" s="189"/>
      <c r="H38" s="123"/>
      <c r="I38" s="124"/>
    </row>
    <row r="39" spans="2:9" x14ac:dyDescent="0.2">
      <c r="B39" s="200" t="s">
        <v>479</v>
      </c>
      <c r="C39" s="38" t="s">
        <v>478</v>
      </c>
      <c r="D39" s="64"/>
      <c r="E39" s="22" t="s">
        <v>601</v>
      </c>
      <c r="F39" s="22">
        <v>1500</v>
      </c>
      <c r="G39" s="189"/>
      <c r="H39" s="123"/>
      <c r="I39" s="124"/>
    </row>
    <row r="40" spans="2:9" x14ac:dyDescent="0.2">
      <c r="B40" s="105"/>
      <c r="D40" s="204"/>
      <c r="E40" s="22"/>
      <c r="F40" s="22"/>
      <c r="G40" s="189"/>
      <c r="H40" s="123"/>
      <c r="I40" s="124"/>
    </row>
    <row r="41" spans="2:9" x14ac:dyDescent="0.2">
      <c r="B41" s="200" t="s">
        <v>477</v>
      </c>
      <c r="C41" s="38" t="s">
        <v>476</v>
      </c>
      <c r="D41" s="64"/>
      <c r="E41" s="22" t="s">
        <v>601</v>
      </c>
      <c r="F41" s="22">
        <v>450</v>
      </c>
      <c r="G41" s="189"/>
      <c r="H41" s="123"/>
      <c r="I41" s="124"/>
    </row>
    <row r="42" spans="2:9" x14ac:dyDescent="0.2">
      <c r="B42" s="51"/>
      <c r="C42" s="54"/>
      <c r="D42" s="14"/>
      <c r="E42" s="22"/>
      <c r="F42" s="22"/>
      <c r="G42" s="189"/>
      <c r="H42" s="123"/>
      <c r="I42" s="124"/>
    </row>
    <row r="43" spans="2:9" ht="25.5" x14ac:dyDescent="0.2">
      <c r="B43" s="200" t="s">
        <v>475</v>
      </c>
      <c r="C43" s="59" t="s">
        <v>474</v>
      </c>
      <c r="D43" s="16"/>
      <c r="E43" s="22"/>
      <c r="F43" s="22"/>
      <c r="G43" s="189"/>
      <c r="H43" s="123"/>
      <c r="I43" s="124"/>
    </row>
    <row r="44" spans="2:9" x14ac:dyDescent="0.2">
      <c r="B44" s="105"/>
      <c r="D44" s="204"/>
      <c r="E44" s="22"/>
      <c r="F44" s="22"/>
      <c r="G44" s="189"/>
      <c r="H44" s="123"/>
      <c r="I44" s="124"/>
    </row>
    <row r="45" spans="2:9" x14ac:dyDescent="0.2">
      <c r="B45" s="200" t="s">
        <v>473</v>
      </c>
      <c r="C45" s="38" t="s">
        <v>468</v>
      </c>
      <c r="D45" s="64"/>
      <c r="E45" s="22" t="s">
        <v>601</v>
      </c>
      <c r="F45" s="22">
        <v>8424</v>
      </c>
      <c r="G45" s="189"/>
      <c r="H45" s="123"/>
      <c r="I45" s="124"/>
    </row>
    <row r="46" spans="2:9" x14ac:dyDescent="0.2">
      <c r="B46" s="105"/>
      <c r="D46" s="204"/>
      <c r="E46" s="22"/>
      <c r="F46" s="22"/>
      <c r="G46" s="189"/>
      <c r="H46" s="123"/>
      <c r="I46" s="124"/>
    </row>
    <row r="47" spans="2:9" x14ac:dyDescent="0.2">
      <c r="B47" s="200" t="s">
        <v>472</v>
      </c>
      <c r="C47" s="38" t="s">
        <v>439</v>
      </c>
      <c r="D47" s="64"/>
      <c r="E47" s="22" t="s">
        <v>601</v>
      </c>
      <c r="F47" s="22">
        <v>550</v>
      </c>
      <c r="G47" s="189"/>
      <c r="H47" s="123"/>
      <c r="I47" s="124"/>
    </row>
    <row r="48" spans="2:9" x14ac:dyDescent="0.2">
      <c r="B48" s="105"/>
      <c r="D48" s="204"/>
      <c r="E48" s="22"/>
      <c r="F48" s="22"/>
      <c r="G48" s="189"/>
      <c r="H48" s="123"/>
      <c r="I48" s="124"/>
    </row>
    <row r="49" spans="2:9" x14ac:dyDescent="0.2">
      <c r="B49" s="200" t="s">
        <v>471</v>
      </c>
      <c r="C49" s="38" t="s">
        <v>437</v>
      </c>
      <c r="D49" s="64"/>
      <c r="E49" s="22" t="s">
        <v>601</v>
      </c>
      <c r="F49" s="22">
        <v>500</v>
      </c>
      <c r="G49" s="189"/>
      <c r="H49" s="123"/>
      <c r="I49" s="124"/>
    </row>
    <row r="50" spans="2:9" x14ac:dyDescent="0.2">
      <c r="B50" s="105"/>
      <c r="D50" s="204"/>
      <c r="E50" s="22"/>
      <c r="F50" s="22"/>
      <c r="G50" s="189"/>
      <c r="H50" s="123"/>
      <c r="I50" s="124"/>
    </row>
    <row r="51" spans="2:9" x14ac:dyDescent="0.2">
      <c r="B51" s="200" t="s">
        <v>470</v>
      </c>
      <c r="C51" s="38" t="s">
        <v>304</v>
      </c>
      <c r="D51" s="64"/>
      <c r="E51" s="22" t="s">
        <v>601</v>
      </c>
      <c r="F51" s="22">
        <v>400</v>
      </c>
      <c r="G51" s="189"/>
      <c r="H51" s="123"/>
      <c r="I51" s="124"/>
    </row>
    <row r="52" spans="2:9" x14ac:dyDescent="0.2">
      <c r="B52" s="105"/>
      <c r="D52" s="204"/>
      <c r="E52" s="22"/>
      <c r="F52" s="22"/>
      <c r="G52" s="189"/>
      <c r="H52" s="123"/>
      <c r="I52" s="124"/>
    </row>
    <row r="53" spans="2:9" x14ac:dyDescent="0.2">
      <c r="B53" s="200" t="s">
        <v>469</v>
      </c>
      <c r="C53" s="38" t="s">
        <v>305</v>
      </c>
      <c r="D53" s="64"/>
      <c r="E53" s="22" t="s">
        <v>601</v>
      </c>
      <c r="F53" s="22">
        <v>80</v>
      </c>
      <c r="G53" s="189"/>
      <c r="H53" s="123"/>
      <c r="I53" s="124"/>
    </row>
    <row r="54" spans="2:9" x14ac:dyDescent="0.2">
      <c r="B54" s="51"/>
      <c r="C54" s="54"/>
      <c r="D54" s="14"/>
      <c r="E54" s="22"/>
      <c r="F54" s="22"/>
      <c r="G54" s="189"/>
      <c r="H54" s="123"/>
      <c r="I54" s="124"/>
    </row>
    <row r="55" spans="2:9" ht="25.5" x14ac:dyDescent="0.2">
      <c r="B55" s="200" t="s">
        <v>467</v>
      </c>
      <c r="C55" s="59" t="s">
        <v>466</v>
      </c>
      <c r="D55" s="16"/>
      <c r="E55" s="22"/>
      <c r="F55" s="22"/>
      <c r="G55" s="189"/>
      <c r="H55" s="123"/>
      <c r="I55" s="124"/>
    </row>
    <row r="56" spans="2:9" x14ac:dyDescent="0.2">
      <c r="B56" s="105"/>
      <c r="D56" s="204"/>
      <c r="E56" s="22"/>
      <c r="F56" s="22"/>
      <c r="G56" s="189"/>
      <c r="H56" s="123"/>
      <c r="I56" s="124"/>
    </row>
    <row r="57" spans="2:9" x14ac:dyDescent="0.2">
      <c r="B57" s="200" t="s">
        <v>465</v>
      </c>
      <c r="C57" s="38" t="s">
        <v>464</v>
      </c>
      <c r="D57" s="64"/>
      <c r="E57" s="22" t="s">
        <v>601</v>
      </c>
      <c r="F57" s="22">
        <v>200</v>
      </c>
      <c r="G57" s="189"/>
      <c r="H57" s="123"/>
      <c r="I57" s="124"/>
    </row>
    <row r="58" spans="2:9" x14ac:dyDescent="0.2">
      <c r="B58" s="51"/>
      <c r="C58" s="55"/>
      <c r="D58" s="13"/>
      <c r="E58" s="22"/>
      <c r="F58" s="22"/>
      <c r="G58" s="189"/>
      <c r="H58" s="123"/>
      <c r="I58" s="124"/>
    </row>
    <row r="59" spans="2:9" x14ac:dyDescent="0.2">
      <c r="B59" s="200" t="s">
        <v>463</v>
      </c>
      <c r="C59" s="38" t="s">
        <v>462</v>
      </c>
      <c r="D59" s="64"/>
      <c r="E59" s="22"/>
      <c r="F59" s="22"/>
      <c r="G59" s="189"/>
      <c r="H59" s="123"/>
      <c r="I59" s="124"/>
    </row>
    <row r="60" spans="2:9" x14ac:dyDescent="0.2">
      <c r="B60" s="105"/>
      <c r="C60" s="54"/>
      <c r="D60" s="14"/>
      <c r="E60" s="22"/>
      <c r="F60" s="22"/>
      <c r="G60" s="189"/>
      <c r="H60" s="123"/>
      <c r="I60" s="124"/>
    </row>
    <row r="61" spans="2:9" x14ac:dyDescent="0.2">
      <c r="B61" s="200" t="s">
        <v>461</v>
      </c>
      <c r="C61" s="38" t="s">
        <v>460</v>
      </c>
      <c r="D61" s="64"/>
      <c r="E61" s="22"/>
      <c r="F61" s="22"/>
      <c r="G61" s="189"/>
      <c r="H61" s="123"/>
      <c r="I61" s="124"/>
    </row>
    <row r="62" spans="2:9" x14ac:dyDescent="0.2">
      <c r="B62" s="51"/>
      <c r="C62" s="54"/>
      <c r="D62" s="14"/>
      <c r="E62" s="22"/>
      <c r="F62" s="22"/>
      <c r="G62" s="189"/>
      <c r="H62" s="123"/>
      <c r="I62" s="124"/>
    </row>
    <row r="63" spans="2:9" x14ac:dyDescent="0.2">
      <c r="B63" s="51" t="s">
        <v>60</v>
      </c>
      <c r="C63" s="38" t="s">
        <v>604</v>
      </c>
      <c r="D63" s="64"/>
      <c r="E63" s="22" t="s">
        <v>500</v>
      </c>
      <c r="F63" s="22">
        <v>6499</v>
      </c>
      <c r="G63" s="189"/>
      <c r="H63" s="123"/>
      <c r="I63" s="124"/>
    </row>
    <row r="64" spans="2:9" x14ac:dyDescent="0.2">
      <c r="B64" s="51"/>
      <c r="D64" s="204"/>
      <c r="E64" s="22"/>
      <c r="F64" s="22"/>
      <c r="G64" s="189"/>
      <c r="H64" s="123"/>
      <c r="I64" s="124"/>
    </row>
    <row r="65" spans="2:9" x14ac:dyDescent="0.2">
      <c r="B65" s="51" t="s">
        <v>62</v>
      </c>
      <c r="C65" s="38" t="s">
        <v>605</v>
      </c>
      <c r="D65" s="64"/>
      <c r="E65" s="22" t="s">
        <v>500</v>
      </c>
      <c r="F65" s="22">
        <v>100</v>
      </c>
      <c r="G65" s="189"/>
      <c r="H65" s="123"/>
      <c r="I65" s="124"/>
    </row>
    <row r="66" spans="2:9" x14ac:dyDescent="0.2">
      <c r="B66" s="51"/>
      <c r="D66" s="204"/>
      <c r="E66" s="22"/>
      <c r="F66" s="22"/>
      <c r="G66" s="189"/>
      <c r="H66" s="123"/>
      <c r="I66" s="124"/>
    </row>
    <row r="67" spans="2:9" x14ac:dyDescent="0.2">
      <c r="B67" s="51" t="s">
        <v>75</v>
      </c>
      <c r="C67" s="38" t="s">
        <v>606</v>
      </c>
      <c r="D67" s="64"/>
      <c r="E67" s="22" t="s">
        <v>500</v>
      </c>
      <c r="F67" s="22">
        <v>100</v>
      </c>
      <c r="G67" s="189"/>
      <c r="H67" s="123"/>
      <c r="I67" s="124"/>
    </row>
    <row r="68" spans="2:9" x14ac:dyDescent="0.2">
      <c r="B68" s="51"/>
      <c r="D68" s="204"/>
      <c r="E68" s="22"/>
      <c r="F68" s="22"/>
      <c r="G68" s="189"/>
      <c r="H68" s="123"/>
      <c r="I68" s="124"/>
    </row>
    <row r="69" spans="2:9" ht="25.5" x14ac:dyDescent="0.2">
      <c r="B69" s="51" t="s">
        <v>64</v>
      </c>
      <c r="C69" s="59" t="s">
        <v>607</v>
      </c>
      <c r="D69" s="16" t="s">
        <v>706</v>
      </c>
      <c r="E69" s="22" t="s">
        <v>500</v>
      </c>
      <c r="F69" s="22">
        <v>250</v>
      </c>
      <c r="G69" s="189"/>
      <c r="H69" s="123"/>
      <c r="I69" s="124"/>
    </row>
    <row r="70" spans="2:9" x14ac:dyDescent="0.2">
      <c r="B70" s="51"/>
      <c r="D70" s="204"/>
      <c r="E70" s="22"/>
      <c r="F70" s="22"/>
      <c r="G70" s="189"/>
      <c r="H70" s="127"/>
      <c r="I70" s="124"/>
    </row>
    <row r="71" spans="2:9" x14ac:dyDescent="0.2">
      <c r="B71" s="51"/>
      <c r="C71" s="54"/>
      <c r="D71" s="152"/>
      <c r="E71" s="22"/>
      <c r="F71" s="22"/>
      <c r="G71" s="189"/>
      <c r="H71" s="127"/>
      <c r="I71" s="124"/>
    </row>
    <row r="72" spans="2:9" s="30" customFormat="1" ht="24.95" customHeight="1" x14ac:dyDescent="0.2">
      <c r="B72" s="78" t="str">
        <f>$B$10</f>
        <v>C4.2</v>
      </c>
      <c r="C72" s="32" t="s">
        <v>594</v>
      </c>
      <c r="D72" s="32"/>
      <c r="E72" s="33"/>
      <c r="F72" s="34"/>
      <c r="G72" s="187"/>
      <c r="H72" s="128"/>
      <c r="I72" s="129"/>
    </row>
  </sheetData>
  <mergeCells count="4">
    <mergeCell ref="F1:H1"/>
    <mergeCell ref="B5:G7"/>
    <mergeCell ref="H4:H7"/>
    <mergeCell ref="B4:G4"/>
  </mergeCells>
  <pageMargins left="0.43307086614173229" right="0.31496062992125984" top="0.43307086614173229" bottom="0.62992125984251968" header="0.35433070866141736" footer="0.31496062992125984"/>
  <pageSetup paperSize="9" scale="75" firstPageNumber="31" orientation="portrait" cellComments="asDisplayed" useFirstPageNumber="1" r:id="rId1"/>
  <headerFooter>
    <oddHeader xml:space="preserve">&amp;R&amp;"Arial,Bold Italic"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7925-794C-4881-B386-825C41AC2B15}">
  <sheetPr codeName="Sheet72">
    <tabColor rgb="FF00B0F0"/>
  </sheetPr>
  <dimension ref="B1:I55"/>
  <sheetViews>
    <sheetView view="pageBreakPreview" topLeftCell="A25" zoomScale="80" zoomScaleNormal="125" zoomScaleSheetLayoutView="80" zoomScalePageLayoutView="125" workbookViewId="0">
      <selection activeCell="H34" sqref="H34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7.570312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9" width="0.85546875" style="5" customWidth="1"/>
    <col min="10" max="16384" width="8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3"/>
    </row>
    <row r="4" spans="2:9" ht="13.15" customHeight="1" x14ac:dyDescent="0.2">
      <c r="B4" s="304" t="s">
        <v>8</v>
      </c>
      <c r="C4" s="305"/>
      <c r="D4" s="305"/>
      <c r="E4" s="305"/>
      <c r="F4" s="305"/>
      <c r="G4" s="305"/>
      <c r="H4" s="309" t="str">
        <f>"CHAPTER "&amp;B10</f>
        <v>CHAPTER C4.4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0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10"/>
      <c r="I6" s="8"/>
    </row>
    <row r="7" spans="2:9" s="9" customFormat="1" ht="7.5" customHeight="1" x14ac:dyDescent="0.2">
      <c r="B7" s="299"/>
      <c r="C7" s="300"/>
      <c r="D7" s="300"/>
      <c r="E7" s="300"/>
      <c r="F7" s="300"/>
      <c r="G7" s="300"/>
      <c r="H7" s="311"/>
      <c r="I7" s="12"/>
    </row>
    <row r="8" spans="2:9" s="9" customFormat="1" ht="24.95" customHeight="1" x14ac:dyDescent="0.2">
      <c r="B8" s="10" t="s">
        <v>0</v>
      </c>
      <c r="C8" s="186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81"/>
      <c r="C9" s="7"/>
      <c r="D9" s="20"/>
      <c r="E9" s="76"/>
      <c r="F9" s="15"/>
      <c r="G9" s="16"/>
      <c r="H9" s="17" t="str">
        <f t="shared" ref="H9:H10" si="0">IF(E9="","",F9*G9)</f>
        <v/>
      </c>
      <c r="I9" s="18"/>
    </row>
    <row r="10" spans="2:9" x14ac:dyDescent="0.2">
      <c r="B10" s="67" t="s">
        <v>524</v>
      </c>
      <c r="C10" s="7" t="s">
        <v>523</v>
      </c>
      <c r="D10" s="20"/>
      <c r="E10" s="15"/>
      <c r="F10" s="15"/>
      <c r="G10" s="16"/>
      <c r="H10" s="17" t="str">
        <f t="shared" si="0"/>
        <v/>
      </c>
      <c r="I10" s="18"/>
    </row>
    <row r="11" spans="2:9" x14ac:dyDescent="0.2">
      <c r="B11" s="106"/>
      <c r="C11" s="38"/>
      <c r="D11" s="64"/>
      <c r="E11" s="22"/>
      <c r="F11" s="22"/>
      <c r="G11" s="40"/>
      <c r="H11" s="17" t="str">
        <f t="shared" ref="H11:H13" si="1">IF(E11="","",F11*G11)</f>
        <v/>
      </c>
      <c r="I11" s="43"/>
    </row>
    <row r="12" spans="2:9" ht="38.25" x14ac:dyDescent="0.2">
      <c r="B12" s="106" t="s">
        <v>522</v>
      </c>
      <c r="C12" s="59" t="s">
        <v>521</v>
      </c>
      <c r="D12" s="16"/>
      <c r="E12" s="22"/>
      <c r="F12" s="22"/>
      <c r="G12" s="40"/>
      <c r="H12" s="17" t="str">
        <f t="shared" si="1"/>
        <v/>
      </c>
      <c r="I12" s="43"/>
    </row>
    <row r="13" spans="2:9" x14ac:dyDescent="0.2">
      <c r="B13" s="105"/>
      <c r="C13" s="38"/>
      <c r="D13" s="64"/>
      <c r="E13" s="22"/>
      <c r="F13" s="22"/>
      <c r="G13" s="40"/>
      <c r="H13" s="17" t="str">
        <f t="shared" si="1"/>
        <v/>
      </c>
      <c r="I13" s="43"/>
    </row>
    <row r="14" spans="2:9" x14ac:dyDescent="0.2">
      <c r="B14" s="106" t="s">
        <v>520</v>
      </c>
      <c r="C14" s="38" t="s">
        <v>519</v>
      </c>
      <c r="D14" s="64"/>
      <c r="E14" s="22"/>
      <c r="F14" s="22"/>
      <c r="G14" s="40"/>
      <c r="H14" s="17"/>
      <c r="I14" s="43"/>
    </row>
    <row r="15" spans="2:9" x14ac:dyDescent="0.2">
      <c r="B15" s="105"/>
      <c r="C15" s="38"/>
      <c r="D15" s="64"/>
      <c r="E15" s="22"/>
      <c r="F15" s="22"/>
      <c r="G15" s="40"/>
      <c r="H15" s="17"/>
      <c r="I15" s="43"/>
    </row>
    <row r="16" spans="2:9" ht="14.25" x14ac:dyDescent="0.2">
      <c r="B16" s="106" t="s">
        <v>66</v>
      </c>
      <c r="C16" s="38" t="s">
        <v>723</v>
      </c>
      <c r="D16" s="64"/>
      <c r="E16" s="22" t="s">
        <v>35</v>
      </c>
      <c r="F16" s="242">
        <v>12340</v>
      </c>
      <c r="G16" s="40"/>
      <c r="H16" s="17"/>
      <c r="I16" s="50"/>
    </row>
    <row r="17" spans="2:9" x14ac:dyDescent="0.2">
      <c r="B17" s="106"/>
      <c r="C17" s="38"/>
      <c r="D17" s="64"/>
      <c r="E17" s="22"/>
      <c r="F17" s="39"/>
      <c r="G17" s="40"/>
      <c r="H17" s="17"/>
      <c r="I17" s="50"/>
    </row>
    <row r="18" spans="2:9" ht="14.25" x14ac:dyDescent="0.2">
      <c r="B18" s="106" t="s">
        <v>346</v>
      </c>
      <c r="C18" s="38" t="s">
        <v>718</v>
      </c>
      <c r="D18" s="64"/>
      <c r="E18" s="22" t="s">
        <v>35</v>
      </c>
      <c r="F18" s="39">
        <v>1400</v>
      </c>
      <c r="G18" s="40"/>
      <c r="H18" s="17"/>
      <c r="I18" s="50"/>
    </row>
    <row r="19" spans="2:9" x14ac:dyDescent="0.2">
      <c r="B19" s="106"/>
      <c r="D19" s="204"/>
      <c r="E19" s="22"/>
      <c r="F19" s="39"/>
      <c r="G19" s="40"/>
      <c r="H19" s="17"/>
      <c r="I19" s="50"/>
    </row>
    <row r="20" spans="2:9" ht="14.25" x14ac:dyDescent="0.2">
      <c r="B20" s="106" t="s">
        <v>347</v>
      </c>
      <c r="C20" s="38" t="s">
        <v>610</v>
      </c>
      <c r="D20" s="64"/>
      <c r="E20" s="22" t="s">
        <v>35</v>
      </c>
      <c r="F20" s="39">
        <v>7713</v>
      </c>
      <c r="G20" s="40"/>
      <c r="H20" s="17"/>
    </row>
    <row r="21" spans="2:9" x14ac:dyDescent="0.2">
      <c r="B21" s="106"/>
      <c r="C21" s="38"/>
      <c r="D21" s="64"/>
      <c r="E21" s="22"/>
      <c r="F21" s="39"/>
      <c r="G21" s="40"/>
      <c r="H21" s="17"/>
    </row>
    <row r="22" spans="2:9" ht="14.25" x14ac:dyDescent="0.2">
      <c r="B22" s="106" t="s">
        <v>348</v>
      </c>
      <c r="C22" s="38" t="s">
        <v>719</v>
      </c>
      <c r="D22" s="64"/>
      <c r="E22" s="22" t="s">
        <v>35</v>
      </c>
      <c r="F22" s="39">
        <v>4628</v>
      </c>
      <c r="G22" s="40"/>
      <c r="H22" s="17"/>
    </row>
    <row r="23" spans="2:9" x14ac:dyDescent="0.2">
      <c r="B23" s="106"/>
      <c r="D23" s="204"/>
      <c r="E23" s="22"/>
      <c r="F23" s="39"/>
      <c r="G23" s="40"/>
      <c r="H23" s="17"/>
    </row>
    <row r="24" spans="2:9" ht="14.25" x14ac:dyDescent="0.2">
      <c r="B24" s="106" t="s">
        <v>716</v>
      </c>
      <c r="C24" s="3" t="s">
        <v>717</v>
      </c>
      <c r="D24" s="204"/>
      <c r="E24" s="22" t="s">
        <v>35</v>
      </c>
      <c r="F24" s="39">
        <v>640</v>
      </c>
      <c r="G24" s="40"/>
      <c r="H24" s="17"/>
    </row>
    <row r="25" spans="2:9" x14ac:dyDescent="0.2">
      <c r="B25" s="106"/>
      <c r="D25" s="204"/>
      <c r="E25" s="22"/>
      <c r="F25" s="39"/>
      <c r="G25" s="40"/>
      <c r="H25" s="17"/>
    </row>
    <row r="26" spans="2:9" x14ac:dyDescent="0.2">
      <c r="B26" s="106" t="s">
        <v>517</v>
      </c>
      <c r="C26" s="38" t="s">
        <v>516</v>
      </c>
      <c r="D26" s="64"/>
      <c r="E26" s="22"/>
      <c r="F26" s="22"/>
      <c r="G26" s="40"/>
      <c r="H26" s="17"/>
      <c r="I26" s="43"/>
    </row>
    <row r="27" spans="2:9" x14ac:dyDescent="0.2">
      <c r="B27" s="105"/>
      <c r="C27" s="54"/>
      <c r="D27" s="14"/>
      <c r="E27" s="22"/>
      <c r="F27" s="22"/>
      <c r="G27" s="40"/>
      <c r="H27" s="17"/>
      <c r="I27" s="43"/>
    </row>
    <row r="28" spans="2:9" x14ac:dyDescent="0.2">
      <c r="B28" s="106" t="s">
        <v>515</v>
      </c>
      <c r="C28" s="38" t="s">
        <v>364</v>
      </c>
      <c r="D28" s="64"/>
      <c r="E28" s="22" t="s">
        <v>7</v>
      </c>
      <c r="F28" s="22">
        <v>530</v>
      </c>
      <c r="G28" s="40"/>
      <c r="H28" s="17"/>
      <c r="I28" s="43"/>
    </row>
    <row r="29" spans="2:9" x14ac:dyDescent="0.2">
      <c r="B29" s="105"/>
      <c r="D29" s="204"/>
      <c r="E29" s="22"/>
      <c r="F29" s="22"/>
      <c r="G29" s="40"/>
      <c r="H29" s="17"/>
      <c r="I29" s="43"/>
    </row>
    <row r="30" spans="2:9" ht="15" x14ac:dyDescent="0.25">
      <c r="B30" s="114" t="s">
        <v>514</v>
      </c>
      <c r="C30" s="38" t="s">
        <v>513</v>
      </c>
      <c r="D30" s="64"/>
      <c r="E30" s="63" t="s">
        <v>7</v>
      </c>
      <c r="F30" s="22">
        <v>125</v>
      </c>
      <c r="G30" s="40"/>
      <c r="H30" s="17"/>
      <c r="I30" s="43"/>
    </row>
    <row r="31" spans="2:9" x14ac:dyDescent="0.2">
      <c r="B31" s="105"/>
      <c r="D31" s="204"/>
      <c r="E31" s="22"/>
      <c r="F31" s="22"/>
      <c r="G31" s="40"/>
      <c r="H31" s="17"/>
      <c r="I31" s="43"/>
    </row>
    <row r="32" spans="2:9" ht="27.6" customHeight="1" x14ac:dyDescent="0.2">
      <c r="B32" s="106" t="s">
        <v>512</v>
      </c>
      <c r="C32" s="55" t="s">
        <v>511</v>
      </c>
      <c r="D32" s="13"/>
      <c r="E32" s="39"/>
      <c r="F32" s="22"/>
      <c r="G32" s="40"/>
      <c r="H32" s="17"/>
      <c r="I32" s="43"/>
    </row>
    <row r="33" spans="2:9" x14ac:dyDescent="0.2">
      <c r="B33" s="105"/>
      <c r="D33" s="204"/>
      <c r="E33" s="22"/>
      <c r="F33" s="22"/>
      <c r="G33" s="40"/>
      <c r="H33" s="17"/>
      <c r="I33" s="43"/>
    </row>
    <row r="34" spans="2:9" x14ac:dyDescent="0.2">
      <c r="B34" s="106" t="s">
        <v>510</v>
      </c>
      <c r="C34" s="37" t="s">
        <v>509</v>
      </c>
      <c r="D34" s="237"/>
      <c r="E34" s="63" t="s">
        <v>503</v>
      </c>
      <c r="F34" s="219">
        <v>100000</v>
      </c>
      <c r="G34" s="40">
        <v>1</v>
      </c>
      <c r="H34" s="17">
        <f t="shared" ref="H34" si="2">G34*F34</f>
        <v>100000</v>
      </c>
      <c r="I34" s="43"/>
    </row>
    <row r="35" spans="2:9" x14ac:dyDescent="0.2">
      <c r="B35" s="105"/>
      <c r="D35" s="204"/>
      <c r="E35" s="22"/>
      <c r="F35" s="22"/>
      <c r="G35" s="40"/>
      <c r="H35" s="17"/>
      <c r="I35" s="43"/>
    </row>
    <row r="36" spans="2:9" x14ac:dyDescent="0.2">
      <c r="B36" s="105" t="s">
        <v>508</v>
      </c>
      <c r="C36" s="38" t="s">
        <v>507</v>
      </c>
      <c r="D36" s="64"/>
      <c r="E36" s="83" t="s">
        <v>39</v>
      </c>
      <c r="F36" s="219">
        <f>H34</f>
        <v>100000</v>
      </c>
      <c r="G36" s="40"/>
      <c r="H36" s="17"/>
      <c r="I36" s="43"/>
    </row>
    <row r="37" spans="2:9" x14ac:dyDescent="0.2">
      <c r="B37" s="105"/>
      <c r="C37" s="38"/>
      <c r="D37" s="64"/>
      <c r="E37" s="83"/>
      <c r="F37" s="22"/>
      <c r="G37" s="49"/>
      <c r="H37" s="123"/>
      <c r="I37" s="124"/>
    </row>
    <row r="38" spans="2:9" x14ac:dyDescent="0.2">
      <c r="B38" s="105"/>
      <c r="C38" s="38"/>
      <c r="D38" s="64"/>
      <c r="E38" s="83"/>
      <c r="F38" s="22"/>
      <c r="G38" s="49"/>
      <c r="H38" s="123"/>
      <c r="I38" s="124"/>
    </row>
    <row r="39" spans="2:9" x14ac:dyDescent="0.2">
      <c r="B39" s="105"/>
      <c r="C39" s="38"/>
      <c r="D39" s="64"/>
      <c r="E39" s="83"/>
      <c r="F39" s="22"/>
      <c r="G39" s="49"/>
      <c r="H39" s="123"/>
      <c r="I39" s="124"/>
    </row>
    <row r="40" spans="2:9" x14ac:dyDescent="0.2">
      <c r="B40" s="105"/>
      <c r="C40" s="38"/>
      <c r="D40" s="64"/>
      <c r="E40" s="83"/>
      <c r="F40" s="22"/>
      <c r="G40" s="49"/>
      <c r="H40" s="123"/>
      <c r="I40" s="124"/>
    </row>
    <row r="41" spans="2:9" x14ac:dyDescent="0.2">
      <c r="B41" s="105"/>
      <c r="C41" s="38"/>
      <c r="D41" s="64"/>
      <c r="E41" s="83"/>
      <c r="F41" s="22"/>
      <c r="G41" s="49"/>
      <c r="H41" s="123"/>
      <c r="I41" s="124"/>
    </row>
    <row r="42" spans="2:9" x14ac:dyDescent="0.2">
      <c r="B42" s="105"/>
      <c r="C42" s="38"/>
      <c r="D42" s="64"/>
      <c r="E42" s="83"/>
      <c r="F42" s="22"/>
      <c r="G42" s="49"/>
      <c r="H42" s="123"/>
      <c r="I42" s="124"/>
    </row>
    <row r="43" spans="2:9" x14ac:dyDescent="0.2">
      <c r="B43" s="105"/>
      <c r="C43" s="38"/>
      <c r="D43" s="64"/>
      <c r="E43" s="83"/>
      <c r="F43" s="22"/>
      <c r="G43" s="49"/>
      <c r="H43" s="123"/>
      <c r="I43" s="124"/>
    </row>
    <row r="44" spans="2:9" x14ac:dyDescent="0.2">
      <c r="B44" s="105"/>
      <c r="C44" s="38"/>
      <c r="D44" s="64"/>
      <c r="E44" s="83"/>
      <c r="F44" s="22"/>
      <c r="G44" s="49"/>
      <c r="H44" s="123"/>
      <c r="I44" s="124"/>
    </row>
    <row r="45" spans="2:9" x14ac:dyDescent="0.2">
      <c r="B45" s="105"/>
      <c r="C45" s="38"/>
      <c r="D45" s="64"/>
      <c r="E45" s="83"/>
      <c r="F45" s="22"/>
      <c r="G45" s="49"/>
      <c r="H45" s="123"/>
      <c r="I45" s="124"/>
    </row>
    <row r="46" spans="2:9" x14ac:dyDescent="0.2">
      <c r="B46" s="105"/>
      <c r="C46" s="38"/>
      <c r="D46" s="64"/>
      <c r="E46" s="83"/>
      <c r="F46" s="22"/>
      <c r="G46" s="49"/>
      <c r="H46" s="123"/>
      <c r="I46" s="124"/>
    </row>
    <row r="47" spans="2:9" x14ac:dyDescent="0.2">
      <c r="B47" s="105"/>
      <c r="C47" s="38"/>
      <c r="D47" s="64"/>
      <c r="E47" s="83"/>
      <c r="F47" s="22"/>
      <c r="G47" s="49"/>
      <c r="H47" s="123"/>
      <c r="I47" s="124"/>
    </row>
    <row r="48" spans="2:9" x14ac:dyDescent="0.2">
      <c r="B48" s="105"/>
      <c r="C48" s="38"/>
      <c r="D48" s="64"/>
      <c r="E48" s="83"/>
      <c r="F48" s="22"/>
      <c r="G48" s="49"/>
      <c r="H48" s="123"/>
      <c r="I48" s="124"/>
    </row>
    <row r="49" spans="2:9" x14ac:dyDescent="0.2">
      <c r="B49" s="105"/>
      <c r="C49" s="38"/>
      <c r="D49" s="64"/>
      <c r="E49" s="83"/>
      <c r="F49" s="22"/>
      <c r="G49" s="49"/>
      <c r="H49" s="123"/>
      <c r="I49" s="124"/>
    </row>
    <row r="50" spans="2:9" x14ac:dyDescent="0.2">
      <c r="B50" s="105"/>
      <c r="C50" s="38"/>
      <c r="D50" s="64"/>
      <c r="E50" s="83"/>
      <c r="F50" s="22"/>
      <c r="G50" s="49"/>
      <c r="H50" s="123"/>
      <c r="I50" s="124"/>
    </row>
    <row r="51" spans="2:9" x14ac:dyDescent="0.2">
      <c r="B51" s="105"/>
      <c r="C51" s="38"/>
      <c r="D51" s="64"/>
      <c r="E51" s="83"/>
      <c r="F51" s="22"/>
      <c r="G51" s="49"/>
      <c r="H51" s="123"/>
      <c r="I51" s="124"/>
    </row>
    <row r="52" spans="2:9" x14ac:dyDescent="0.2">
      <c r="B52" s="105"/>
      <c r="C52" s="38"/>
      <c r="D52" s="64"/>
      <c r="E52" s="83"/>
      <c r="F52" s="22"/>
      <c r="G52" s="49"/>
      <c r="H52" s="123"/>
      <c r="I52" s="124"/>
    </row>
    <row r="53" spans="2:9" x14ac:dyDescent="0.2">
      <c r="B53" s="105"/>
      <c r="C53" s="38"/>
      <c r="D53" s="64"/>
      <c r="E53" s="83"/>
      <c r="F53" s="22"/>
      <c r="G53" s="49"/>
      <c r="H53" s="123"/>
      <c r="I53" s="124"/>
    </row>
    <row r="54" spans="2:9" x14ac:dyDescent="0.2">
      <c r="B54" s="105"/>
      <c r="C54" s="38"/>
      <c r="D54" s="238"/>
      <c r="E54" s="83"/>
      <c r="F54" s="22"/>
      <c r="G54" s="49"/>
      <c r="H54" s="123"/>
      <c r="I54" s="124"/>
    </row>
    <row r="55" spans="2:9" s="30" customFormat="1" ht="24.95" customHeight="1" x14ac:dyDescent="0.2">
      <c r="B55" s="78" t="str">
        <f>$B$10</f>
        <v>C4.4</v>
      </c>
      <c r="C55" s="32" t="s">
        <v>594</v>
      </c>
      <c r="D55" s="32"/>
      <c r="E55" s="33"/>
      <c r="F55" s="34"/>
      <c r="G55" s="33"/>
      <c r="H55" s="35"/>
      <c r="I55" s="36"/>
    </row>
  </sheetData>
  <mergeCells count="4">
    <mergeCell ref="F1:H1"/>
    <mergeCell ref="H4:H7"/>
    <mergeCell ref="B4:G4"/>
    <mergeCell ref="B5:G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A4D8-8A13-4BE7-8FB7-A5A056C76F7B}">
  <sheetPr codeName="Sheet73">
    <tabColor rgb="FF00B0F0"/>
  </sheetPr>
  <dimension ref="B1:I67"/>
  <sheetViews>
    <sheetView view="pageBreakPreview" topLeftCell="A16" zoomScaleNormal="125" zoomScaleSheetLayoutView="100" zoomScalePageLayoutView="125" workbookViewId="0">
      <selection activeCell="F22" sqref="F22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7.28515625" style="3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8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3"/>
    </row>
    <row r="4" spans="2:9" x14ac:dyDescent="0.2">
      <c r="B4" s="304" t="s">
        <v>8</v>
      </c>
      <c r="C4" s="305"/>
      <c r="D4" s="305"/>
      <c r="E4" s="305"/>
      <c r="F4" s="305"/>
      <c r="G4" s="305"/>
      <c r="H4" s="312" t="str">
        <f>"CHAPTER "&amp;B10</f>
        <v>CHAPTER C4.5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3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13"/>
      <c r="I6" s="8"/>
    </row>
    <row r="7" spans="2:9" s="9" customFormat="1" ht="7.5" customHeight="1" x14ac:dyDescent="0.2">
      <c r="B7" s="299"/>
      <c r="C7" s="300"/>
      <c r="D7" s="300"/>
      <c r="E7" s="300"/>
      <c r="F7" s="300"/>
      <c r="G7" s="300"/>
      <c r="H7" s="314"/>
      <c r="I7" s="12"/>
    </row>
    <row r="8" spans="2:9" s="9" customFormat="1" ht="24.95" customHeight="1" x14ac:dyDescent="0.2">
      <c r="B8" s="10" t="s">
        <v>0</v>
      </c>
      <c r="C8" s="186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s="9" customFormat="1" x14ac:dyDescent="0.2">
      <c r="B9" s="111"/>
      <c r="C9" s="239"/>
      <c r="D9" s="80"/>
      <c r="E9" s="80"/>
      <c r="F9" s="80"/>
      <c r="G9" s="80"/>
      <c r="H9" s="25" t="str">
        <f t="shared" ref="H9:H30" si="0">IF(E9="","",F9*G9)</f>
        <v/>
      </c>
      <c r="I9" s="12"/>
    </row>
    <row r="10" spans="2:9" x14ac:dyDescent="0.2">
      <c r="B10" s="67" t="s">
        <v>536</v>
      </c>
      <c r="C10" s="7" t="s">
        <v>535</v>
      </c>
      <c r="D10" s="20"/>
      <c r="E10" s="15"/>
      <c r="F10" s="15"/>
      <c r="G10" s="22"/>
      <c r="H10" s="25" t="str">
        <f t="shared" si="0"/>
        <v/>
      </c>
      <c r="I10" s="18"/>
    </row>
    <row r="11" spans="2:9" x14ac:dyDescent="0.2">
      <c r="B11" s="110"/>
      <c r="C11" s="75"/>
      <c r="D11" s="240"/>
      <c r="E11" s="22"/>
      <c r="F11" s="22"/>
      <c r="G11" s="22"/>
      <c r="H11" s="25" t="str">
        <f t="shared" si="0"/>
        <v/>
      </c>
      <c r="I11" s="43"/>
    </row>
    <row r="12" spans="2:9" x14ac:dyDescent="0.2">
      <c r="B12" s="106" t="s">
        <v>534</v>
      </c>
      <c r="C12" s="38" t="s">
        <v>499</v>
      </c>
      <c r="D12" s="64"/>
      <c r="E12" s="22"/>
      <c r="F12" s="22"/>
      <c r="G12" s="22"/>
      <c r="H12" s="25" t="str">
        <f t="shared" si="0"/>
        <v/>
      </c>
      <c r="I12" s="43"/>
    </row>
    <row r="13" spans="2:9" x14ac:dyDescent="0.2">
      <c r="B13" s="105"/>
      <c r="D13" s="204"/>
      <c r="E13" s="22"/>
      <c r="F13" s="22"/>
      <c r="G13" s="22"/>
      <c r="H13" s="25" t="str">
        <f t="shared" si="0"/>
        <v/>
      </c>
      <c r="I13" s="43"/>
    </row>
    <row r="14" spans="2:9" x14ac:dyDescent="0.2">
      <c r="B14" s="106" t="s">
        <v>533</v>
      </c>
      <c r="C14" s="38" t="s">
        <v>532</v>
      </c>
      <c r="D14" s="64"/>
      <c r="E14" s="63" t="s">
        <v>503</v>
      </c>
      <c r="F14" s="219">
        <v>20000</v>
      </c>
      <c r="G14" s="22">
        <v>1</v>
      </c>
      <c r="H14" s="25">
        <f>G14*F14</f>
        <v>20000</v>
      </c>
      <c r="I14" s="43"/>
    </row>
    <row r="15" spans="2:9" x14ac:dyDescent="0.2">
      <c r="B15" s="105"/>
      <c r="D15" s="204"/>
      <c r="E15" s="39"/>
      <c r="F15" s="23"/>
      <c r="G15" s="188"/>
      <c r="H15" s="25"/>
      <c r="I15" s="44"/>
    </row>
    <row r="16" spans="2:9" x14ac:dyDescent="0.2">
      <c r="B16" s="106" t="s">
        <v>531</v>
      </c>
      <c r="C16" s="38" t="s">
        <v>530</v>
      </c>
      <c r="D16" s="64"/>
      <c r="E16" s="63" t="s">
        <v>39</v>
      </c>
      <c r="F16" s="290">
        <f>H14</f>
        <v>20000</v>
      </c>
      <c r="G16" s="205"/>
      <c r="H16" s="25"/>
      <c r="I16" s="44"/>
    </row>
    <row r="17" spans="2:9" x14ac:dyDescent="0.2">
      <c r="B17" s="106"/>
      <c r="C17" s="38"/>
      <c r="D17" s="64"/>
      <c r="E17" s="22"/>
      <c r="F17" s="23"/>
      <c r="G17" s="188"/>
      <c r="H17" s="25"/>
      <c r="I17" s="44"/>
    </row>
    <row r="18" spans="2:9" ht="24.6" customHeight="1" x14ac:dyDescent="0.2">
      <c r="B18" s="106" t="s">
        <v>529</v>
      </c>
      <c r="C18" s="59" t="s">
        <v>528</v>
      </c>
      <c r="D18" s="16"/>
      <c r="E18" s="22"/>
      <c r="F18" s="23"/>
      <c r="G18" s="22"/>
      <c r="H18" s="25"/>
      <c r="I18" s="43"/>
    </row>
    <row r="19" spans="2:9" x14ac:dyDescent="0.2">
      <c r="B19" s="105"/>
      <c r="D19" s="204"/>
      <c r="E19" s="22"/>
      <c r="F19" s="23"/>
      <c r="G19" s="188"/>
      <c r="H19" s="25"/>
      <c r="I19" s="44"/>
    </row>
    <row r="20" spans="2:9" x14ac:dyDescent="0.2">
      <c r="B20" s="106" t="s">
        <v>527</v>
      </c>
      <c r="C20" s="38" t="s">
        <v>518</v>
      </c>
      <c r="D20" s="64"/>
      <c r="E20" s="63" t="s">
        <v>503</v>
      </c>
      <c r="F20" s="291">
        <v>6973120</v>
      </c>
      <c r="G20" s="22">
        <v>1</v>
      </c>
      <c r="H20" s="25">
        <f>G20*F20</f>
        <v>6973120</v>
      </c>
      <c r="I20" s="18"/>
    </row>
    <row r="21" spans="2:9" s="38" customFormat="1" x14ac:dyDescent="0.2">
      <c r="B21" s="106"/>
      <c r="D21" s="64"/>
      <c r="E21" s="63"/>
      <c r="F21" s="26"/>
      <c r="G21" s="22"/>
      <c r="H21" s="25"/>
      <c r="I21" s="18"/>
    </row>
    <row r="22" spans="2:9" x14ac:dyDescent="0.2">
      <c r="B22" s="106" t="s">
        <v>526</v>
      </c>
      <c r="C22" s="38" t="s">
        <v>525</v>
      </c>
      <c r="D22" s="64"/>
      <c r="E22" s="63" t="s">
        <v>39</v>
      </c>
      <c r="F22" s="290">
        <f>H20</f>
        <v>6973120</v>
      </c>
      <c r="G22" s="205"/>
      <c r="H22" s="25"/>
      <c r="I22" s="44"/>
    </row>
    <row r="23" spans="2:9" x14ac:dyDescent="0.2">
      <c r="B23" s="106"/>
      <c r="C23" s="38"/>
      <c r="D23" s="64"/>
      <c r="E23" s="63"/>
      <c r="F23" s="23"/>
      <c r="G23" s="188"/>
      <c r="H23" s="25"/>
      <c r="I23" s="44"/>
    </row>
    <row r="24" spans="2:9" x14ac:dyDescent="0.2">
      <c r="B24" s="106"/>
      <c r="C24" s="38"/>
      <c r="D24" s="64"/>
      <c r="E24" s="63"/>
      <c r="F24" s="23"/>
      <c r="G24" s="188"/>
      <c r="H24" s="25"/>
      <c r="I24" s="44"/>
    </row>
    <row r="25" spans="2:9" x14ac:dyDescent="0.2">
      <c r="B25" s="106"/>
      <c r="C25" s="38"/>
      <c r="D25" s="64"/>
      <c r="E25" s="63"/>
      <c r="F25" s="23"/>
      <c r="G25" s="188"/>
      <c r="H25" s="25" t="str">
        <f t="shared" si="0"/>
        <v/>
      </c>
      <c r="I25" s="44"/>
    </row>
    <row r="26" spans="2:9" x14ac:dyDescent="0.2">
      <c r="B26" s="106"/>
      <c r="C26" s="38"/>
      <c r="D26" s="64"/>
      <c r="E26" s="63"/>
      <c r="F26" s="23"/>
      <c r="G26" s="188"/>
      <c r="H26" s="25" t="str">
        <f t="shared" si="0"/>
        <v/>
      </c>
      <c r="I26" s="44"/>
    </row>
    <row r="27" spans="2:9" x14ac:dyDescent="0.2">
      <c r="B27" s="106"/>
      <c r="C27" s="38"/>
      <c r="D27" s="64"/>
      <c r="E27" s="63"/>
      <c r="F27" s="23"/>
      <c r="G27" s="188"/>
      <c r="H27" s="25" t="str">
        <f t="shared" si="0"/>
        <v/>
      </c>
      <c r="I27" s="44"/>
    </row>
    <row r="28" spans="2:9" x14ac:dyDescent="0.2">
      <c r="B28" s="106"/>
      <c r="C28" s="38"/>
      <c r="D28" s="64"/>
      <c r="E28" s="63"/>
      <c r="F28" s="23"/>
      <c r="G28" s="188"/>
      <c r="H28" s="25" t="str">
        <f t="shared" si="0"/>
        <v/>
      </c>
      <c r="I28" s="44"/>
    </row>
    <row r="29" spans="2:9" x14ac:dyDescent="0.2">
      <c r="B29" s="106"/>
      <c r="C29" s="38"/>
      <c r="D29" s="64"/>
      <c r="E29" s="63"/>
      <c r="F29" s="23"/>
      <c r="G29" s="188"/>
      <c r="H29" s="25" t="str">
        <f t="shared" si="0"/>
        <v/>
      </c>
      <c r="I29" s="44"/>
    </row>
    <row r="30" spans="2:9" x14ac:dyDescent="0.2">
      <c r="B30" s="106"/>
      <c r="C30" s="38"/>
      <c r="D30" s="64"/>
      <c r="E30" s="63"/>
      <c r="F30" s="23"/>
      <c r="G30" s="188"/>
      <c r="H30" s="25" t="str">
        <f t="shared" si="0"/>
        <v/>
      </c>
      <c r="I30" s="44"/>
    </row>
    <row r="31" spans="2:9" x14ac:dyDescent="0.2">
      <c r="B31" s="106"/>
      <c r="C31" s="38"/>
      <c r="D31" s="64"/>
      <c r="E31" s="63"/>
      <c r="F31" s="23"/>
      <c r="G31" s="188"/>
      <c r="H31" s="25" t="str">
        <f t="shared" ref="H31:H62" si="1">IF(E31="","",F31*G31)</f>
        <v/>
      </c>
      <c r="I31" s="44"/>
    </row>
    <row r="32" spans="2:9" x14ac:dyDescent="0.2">
      <c r="B32" s="106"/>
      <c r="C32" s="38"/>
      <c r="D32" s="64"/>
      <c r="E32" s="63"/>
      <c r="F32" s="23"/>
      <c r="G32" s="188"/>
      <c r="H32" s="25" t="str">
        <f t="shared" si="1"/>
        <v/>
      </c>
      <c r="I32" s="44"/>
    </row>
    <row r="33" spans="2:9" x14ac:dyDescent="0.2">
      <c r="B33" s="106"/>
      <c r="C33" s="38"/>
      <c r="D33" s="64"/>
      <c r="E33" s="63"/>
      <c r="F33" s="23"/>
      <c r="G33" s="188"/>
      <c r="H33" s="25" t="str">
        <f t="shared" si="1"/>
        <v/>
      </c>
      <c r="I33" s="44"/>
    </row>
    <row r="34" spans="2:9" x14ac:dyDescent="0.2">
      <c r="B34" s="106"/>
      <c r="C34" s="38"/>
      <c r="D34" s="64"/>
      <c r="E34" s="63"/>
      <c r="F34" s="23"/>
      <c r="G34" s="188"/>
      <c r="H34" s="25" t="str">
        <f t="shared" si="1"/>
        <v/>
      </c>
      <c r="I34" s="44"/>
    </row>
    <row r="35" spans="2:9" x14ac:dyDescent="0.2">
      <c r="B35" s="106"/>
      <c r="C35" s="38"/>
      <c r="D35" s="64"/>
      <c r="E35" s="63"/>
      <c r="F35" s="23"/>
      <c r="G35" s="188"/>
      <c r="H35" s="25" t="str">
        <f t="shared" si="1"/>
        <v/>
      </c>
      <c r="I35" s="44"/>
    </row>
    <row r="36" spans="2:9" x14ac:dyDescent="0.2">
      <c r="B36" s="106"/>
      <c r="C36" s="38"/>
      <c r="D36" s="64"/>
      <c r="E36" s="63"/>
      <c r="F36" s="23"/>
      <c r="G36" s="188"/>
      <c r="H36" s="25" t="str">
        <f t="shared" si="1"/>
        <v/>
      </c>
      <c r="I36" s="44"/>
    </row>
    <row r="37" spans="2:9" x14ac:dyDescent="0.2">
      <c r="B37" s="106"/>
      <c r="C37" s="38"/>
      <c r="D37" s="64"/>
      <c r="E37" s="63"/>
      <c r="F37" s="23"/>
      <c r="G37" s="188"/>
      <c r="H37" s="25" t="str">
        <f t="shared" si="1"/>
        <v/>
      </c>
      <c r="I37" s="44"/>
    </row>
    <row r="38" spans="2:9" x14ac:dyDescent="0.2">
      <c r="B38" s="106"/>
      <c r="C38" s="38"/>
      <c r="D38" s="64"/>
      <c r="E38" s="63"/>
      <c r="F38" s="23"/>
      <c r="G38" s="188"/>
      <c r="H38" s="25" t="str">
        <f t="shared" si="1"/>
        <v/>
      </c>
      <c r="I38" s="44"/>
    </row>
    <row r="39" spans="2:9" x14ac:dyDescent="0.2">
      <c r="B39" s="106"/>
      <c r="C39" s="38"/>
      <c r="D39" s="64"/>
      <c r="E39" s="63"/>
      <c r="F39" s="23"/>
      <c r="G39" s="188"/>
      <c r="H39" s="25" t="str">
        <f t="shared" si="1"/>
        <v/>
      </c>
      <c r="I39" s="44"/>
    </row>
    <row r="40" spans="2:9" x14ac:dyDescent="0.2">
      <c r="B40" s="106"/>
      <c r="C40" s="38"/>
      <c r="D40" s="64"/>
      <c r="E40" s="63"/>
      <c r="F40" s="23"/>
      <c r="G40" s="188"/>
      <c r="H40" s="25" t="str">
        <f t="shared" si="1"/>
        <v/>
      </c>
      <c r="I40" s="44"/>
    </row>
    <row r="41" spans="2:9" x14ac:dyDescent="0.2">
      <c r="B41" s="106"/>
      <c r="C41" s="38"/>
      <c r="D41" s="64"/>
      <c r="E41" s="63"/>
      <c r="F41" s="23"/>
      <c r="G41" s="188"/>
      <c r="H41" s="25" t="str">
        <f t="shared" si="1"/>
        <v/>
      </c>
      <c r="I41" s="44"/>
    </row>
    <row r="42" spans="2:9" x14ac:dyDescent="0.2">
      <c r="B42" s="106"/>
      <c r="C42" s="38"/>
      <c r="D42" s="64"/>
      <c r="E42" s="63"/>
      <c r="F42" s="23"/>
      <c r="G42" s="188"/>
      <c r="H42" s="25" t="str">
        <f t="shared" si="1"/>
        <v/>
      </c>
      <c r="I42" s="44"/>
    </row>
    <row r="43" spans="2:9" x14ac:dyDescent="0.2">
      <c r="B43" s="106"/>
      <c r="C43" s="38"/>
      <c r="D43" s="64"/>
      <c r="E43" s="63"/>
      <c r="F43" s="23"/>
      <c r="G43" s="188"/>
      <c r="H43" s="25" t="str">
        <f t="shared" si="1"/>
        <v/>
      </c>
      <c r="I43" s="44"/>
    </row>
    <row r="44" spans="2:9" x14ac:dyDescent="0.2">
      <c r="B44" s="106"/>
      <c r="C44" s="38"/>
      <c r="D44" s="64"/>
      <c r="E44" s="63"/>
      <c r="F44" s="23"/>
      <c r="G44" s="188"/>
      <c r="H44" s="25" t="str">
        <f t="shared" si="1"/>
        <v/>
      </c>
      <c r="I44" s="44"/>
    </row>
    <row r="45" spans="2:9" x14ac:dyDescent="0.2">
      <c r="B45" s="106"/>
      <c r="C45" s="38"/>
      <c r="D45" s="64"/>
      <c r="E45" s="63"/>
      <c r="F45" s="23"/>
      <c r="G45" s="188"/>
      <c r="H45" s="25" t="str">
        <f t="shared" si="1"/>
        <v/>
      </c>
      <c r="I45" s="44"/>
    </row>
    <row r="46" spans="2:9" x14ac:dyDescent="0.2">
      <c r="B46" s="106"/>
      <c r="C46" s="38"/>
      <c r="D46" s="64"/>
      <c r="E46" s="63"/>
      <c r="F46" s="23"/>
      <c r="G46" s="188"/>
      <c r="H46" s="25" t="str">
        <f t="shared" si="1"/>
        <v/>
      </c>
      <c r="I46" s="44"/>
    </row>
    <row r="47" spans="2:9" x14ac:dyDescent="0.2">
      <c r="B47" s="106"/>
      <c r="C47" s="38"/>
      <c r="D47" s="64"/>
      <c r="E47" s="63"/>
      <c r="F47" s="23"/>
      <c r="G47" s="188"/>
      <c r="H47" s="25" t="str">
        <f t="shared" si="1"/>
        <v/>
      </c>
      <c r="I47" s="44"/>
    </row>
    <row r="48" spans="2:9" x14ac:dyDescent="0.2">
      <c r="B48" s="106"/>
      <c r="C48" s="38"/>
      <c r="D48" s="64"/>
      <c r="E48" s="63"/>
      <c r="F48" s="23"/>
      <c r="G48" s="188"/>
      <c r="H48" s="25" t="str">
        <f t="shared" si="1"/>
        <v/>
      </c>
      <c r="I48" s="44"/>
    </row>
    <row r="49" spans="2:9" x14ac:dyDescent="0.2">
      <c r="B49" s="106"/>
      <c r="C49" s="38"/>
      <c r="D49" s="64"/>
      <c r="E49" s="63"/>
      <c r="F49" s="23"/>
      <c r="G49" s="188"/>
      <c r="H49" s="25" t="str">
        <f t="shared" si="1"/>
        <v/>
      </c>
      <c r="I49" s="44"/>
    </row>
    <row r="50" spans="2:9" x14ac:dyDescent="0.2">
      <c r="B50" s="106"/>
      <c r="C50" s="38"/>
      <c r="D50" s="64"/>
      <c r="E50" s="63"/>
      <c r="F50" s="23"/>
      <c r="G50" s="188"/>
      <c r="H50" s="25" t="str">
        <f t="shared" si="1"/>
        <v/>
      </c>
      <c r="I50" s="44"/>
    </row>
    <row r="51" spans="2:9" x14ac:dyDescent="0.2">
      <c r="B51" s="106"/>
      <c r="C51" s="38"/>
      <c r="D51" s="64"/>
      <c r="E51" s="63"/>
      <c r="F51" s="23"/>
      <c r="G51" s="188"/>
      <c r="H51" s="25" t="str">
        <f t="shared" si="1"/>
        <v/>
      </c>
      <c r="I51" s="44"/>
    </row>
    <row r="52" spans="2:9" x14ac:dyDescent="0.2">
      <c r="B52" s="106"/>
      <c r="C52" s="38"/>
      <c r="D52" s="64"/>
      <c r="E52" s="63"/>
      <c r="F52" s="23"/>
      <c r="G52" s="188"/>
      <c r="H52" s="25" t="str">
        <f t="shared" si="1"/>
        <v/>
      </c>
      <c r="I52" s="44"/>
    </row>
    <row r="53" spans="2:9" x14ac:dyDescent="0.2">
      <c r="B53" s="106"/>
      <c r="C53" s="38"/>
      <c r="D53" s="64"/>
      <c r="E53" s="63"/>
      <c r="F53" s="23"/>
      <c r="G53" s="188"/>
      <c r="H53" s="25" t="str">
        <f t="shared" si="1"/>
        <v/>
      </c>
      <c r="I53" s="44"/>
    </row>
    <row r="54" spans="2:9" x14ac:dyDescent="0.2">
      <c r="B54" s="106"/>
      <c r="C54" s="38"/>
      <c r="D54" s="64"/>
      <c r="E54" s="63"/>
      <c r="F54" s="23"/>
      <c r="G54" s="188"/>
      <c r="H54" s="25" t="str">
        <f t="shared" si="1"/>
        <v/>
      </c>
      <c r="I54" s="44"/>
    </row>
    <row r="55" spans="2:9" x14ac:dyDescent="0.2">
      <c r="B55" s="106"/>
      <c r="C55" s="38"/>
      <c r="D55" s="64"/>
      <c r="E55" s="63"/>
      <c r="F55" s="23"/>
      <c r="G55" s="188"/>
      <c r="H55" s="25" t="str">
        <f t="shared" si="1"/>
        <v/>
      </c>
      <c r="I55" s="44"/>
    </row>
    <row r="56" spans="2:9" x14ac:dyDescent="0.2">
      <c r="B56" s="106"/>
      <c r="C56" s="38"/>
      <c r="D56" s="64"/>
      <c r="E56" s="63"/>
      <c r="F56" s="23"/>
      <c r="G56" s="188"/>
      <c r="H56" s="25" t="str">
        <f t="shared" si="1"/>
        <v/>
      </c>
      <c r="I56" s="44"/>
    </row>
    <row r="57" spans="2:9" x14ac:dyDescent="0.2">
      <c r="B57" s="106"/>
      <c r="C57" s="38"/>
      <c r="D57" s="64"/>
      <c r="E57" s="63"/>
      <c r="F57" s="23"/>
      <c r="G57" s="188"/>
      <c r="H57" s="25" t="str">
        <f t="shared" si="1"/>
        <v/>
      </c>
      <c r="I57" s="44"/>
    </row>
    <row r="58" spans="2:9" x14ac:dyDescent="0.2">
      <c r="B58" s="106"/>
      <c r="C58" s="38"/>
      <c r="D58" s="64"/>
      <c r="E58" s="63"/>
      <c r="F58" s="23"/>
      <c r="G58" s="188"/>
      <c r="H58" s="25" t="str">
        <f t="shared" si="1"/>
        <v/>
      </c>
      <c r="I58" s="44"/>
    </row>
    <row r="59" spans="2:9" x14ac:dyDescent="0.2">
      <c r="B59" s="106"/>
      <c r="C59" s="38"/>
      <c r="D59" s="64"/>
      <c r="E59" s="63"/>
      <c r="F59" s="23"/>
      <c r="G59" s="188"/>
      <c r="H59" s="25" t="str">
        <f t="shared" si="1"/>
        <v/>
      </c>
      <c r="I59" s="44"/>
    </row>
    <row r="60" spans="2:9" x14ac:dyDescent="0.2">
      <c r="B60" s="106"/>
      <c r="C60" s="38"/>
      <c r="D60" s="64"/>
      <c r="E60" s="63"/>
      <c r="F60" s="23"/>
      <c r="G60" s="188"/>
      <c r="H60" s="25" t="str">
        <f t="shared" si="1"/>
        <v/>
      </c>
      <c r="I60" s="44"/>
    </row>
    <row r="61" spans="2:9" x14ac:dyDescent="0.2">
      <c r="B61" s="106"/>
      <c r="C61" s="38"/>
      <c r="D61" s="64"/>
      <c r="E61" s="63"/>
      <c r="F61" s="23"/>
      <c r="G61" s="188"/>
      <c r="H61" s="25" t="str">
        <f t="shared" si="1"/>
        <v/>
      </c>
      <c r="I61" s="44"/>
    </row>
    <row r="62" spans="2:9" x14ac:dyDescent="0.2">
      <c r="B62" s="106"/>
      <c r="C62" s="38"/>
      <c r="D62" s="64"/>
      <c r="E62" s="63"/>
      <c r="F62" s="23"/>
      <c r="G62" s="188"/>
      <c r="H62" s="25" t="str">
        <f t="shared" si="1"/>
        <v/>
      </c>
      <c r="I62" s="44"/>
    </row>
    <row r="63" spans="2:9" x14ac:dyDescent="0.2">
      <c r="B63" s="106"/>
      <c r="C63" s="38"/>
      <c r="D63" s="64"/>
      <c r="E63" s="63"/>
      <c r="F63" s="23"/>
      <c r="G63" s="188"/>
      <c r="H63" s="25" t="str">
        <f t="shared" ref="H63:H66" si="2">IF(E63="","",F63*G63)</f>
        <v/>
      </c>
      <c r="I63" s="44"/>
    </row>
    <row r="64" spans="2:9" x14ac:dyDescent="0.2">
      <c r="B64" s="106"/>
      <c r="C64" s="38"/>
      <c r="D64" s="64"/>
      <c r="E64" s="63"/>
      <c r="F64" s="23"/>
      <c r="G64" s="188"/>
      <c r="H64" s="25" t="str">
        <f t="shared" si="2"/>
        <v/>
      </c>
      <c r="I64" s="44"/>
    </row>
    <row r="65" spans="2:9" x14ac:dyDescent="0.2">
      <c r="B65" s="106"/>
      <c r="C65" s="38"/>
      <c r="D65" s="64"/>
      <c r="E65" s="63"/>
      <c r="F65" s="23"/>
      <c r="G65" s="188"/>
      <c r="H65" s="25" t="str">
        <f t="shared" si="2"/>
        <v/>
      </c>
      <c r="I65" s="44"/>
    </row>
    <row r="66" spans="2:9" x14ac:dyDescent="0.2">
      <c r="B66" s="106"/>
      <c r="C66" s="38"/>
      <c r="D66" s="238"/>
      <c r="E66" s="63"/>
      <c r="F66" s="23"/>
      <c r="G66" s="188"/>
      <c r="H66" s="25" t="str">
        <f t="shared" si="2"/>
        <v/>
      </c>
      <c r="I66" s="44"/>
    </row>
    <row r="67" spans="2:9" s="30" customFormat="1" ht="24.95" customHeight="1" x14ac:dyDescent="0.2">
      <c r="B67" s="78" t="str">
        <f>$B$10</f>
        <v>C4.5</v>
      </c>
      <c r="C67" s="32" t="s">
        <v>594</v>
      </c>
      <c r="D67" s="32"/>
      <c r="E67" s="33"/>
      <c r="F67" s="34"/>
      <c r="G67" s="187"/>
      <c r="H67" s="128"/>
      <c r="I67" s="36"/>
    </row>
  </sheetData>
  <mergeCells count="4">
    <mergeCell ref="F1:H1"/>
    <mergeCell ref="H4:H7"/>
    <mergeCell ref="B4:G4"/>
    <mergeCell ref="B5:G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7209-C79B-46E4-B449-19ACD8AA9C1D}">
  <sheetPr codeName="Sheet11">
    <tabColor rgb="FF00B0F0"/>
  </sheetPr>
  <dimension ref="B1:I58"/>
  <sheetViews>
    <sheetView view="pageBreakPreview" topLeftCell="A16" zoomScale="80" zoomScaleNormal="125" zoomScaleSheetLayoutView="80" zoomScalePageLayoutView="125" workbookViewId="0">
      <selection activeCell="H31" sqref="G11:H31"/>
    </sheetView>
  </sheetViews>
  <sheetFormatPr defaultColWidth="6.85546875" defaultRowHeight="12.75" x14ac:dyDescent="0.2"/>
  <cols>
    <col min="1" max="1" width="0.85546875" style="53" customWidth="1"/>
    <col min="2" max="2" width="11.7109375" style="55" customWidth="1"/>
    <col min="3" max="3" width="45.7109375" style="54" customWidth="1"/>
    <col min="4" max="4" width="7.28515625" style="54" customWidth="1"/>
    <col min="5" max="5" width="13.7109375" style="56" customWidth="1"/>
    <col min="6" max="6" width="15.7109375" style="56" customWidth="1"/>
    <col min="7" max="7" width="15.7109375" style="53" customWidth="1"/>
    <col min="8" max="8" width="15.7109375" style="57" customWidth="1"/>
    <col min="9" max="9" width="0.85546875" style="57" customWidth="1"/>
    <col min="10" max="16384" width="6.85546875" style="53"/>
  </cols>
  <sheetData>
    <row r="1" spans="2:9" x14ac:dyDescent="0.2">
      <c r="B1" s="318" t="str">
        <f>Client1</f>
        <v>Province of KwaZulu-Natal</v>
      </c>
      <c r="C1" s="318"/>
      <c r="D1" s="12"/>
      <c r="F1" s="317" t="str">
        <f>"Contract No. "&amp;ContractNo</f>
        <v>Contract No. ZNB02271/00000/00/DUR/INF/24/T</v>
      </c>
      <c r="G1" s="317"/>
      <c r="H1" s="317"/>
    </row>
    <row r="2" spans="2:9" x14ac:dyDescent="0.2">
      <c r="B2" s="302" t="str">
        <f>Client2</f>
        <v>Department of Transport</v>
      </c>
      <c r="C2" s="302"/>
      <c r="D2" s="222"/>
    </row>
    <row r="3" spans="2:9" x14ac:dyDescent="0.2">
      <c r="B3" s="87"/>
      <c r="C3" s="87"/>
      <c r="D3" s="87"/>
      <c r="E3" s="88"/>
      <c r="F3" s="88"/>
      <c r="G3" s="89"/>
      <c r="H3" s="90"/>
    </row>
    <row r="4" spans="2:9" ht="12.75" customHeight="1" x14ac:dyDescent="0.2">
      <c r="B4" s="315" t="s">
        <v>8</v>
      </c>
      <c r="C4" s="316"/>
      <c r="D4" s="316"/>
      <c r="E4" s="316"/>
      <c r="F4" s="316"/>
      <c r="G4" s="316"/>
      <c r="H4" s="301" t="str">
        <f>"CHAPTER "&amp;B10</f>
        <v>CHAPTER C5.1</v>
      </c>
      <c r="I4" s="58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12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</row>
    <row r="9" spans="2:9" x14ac:dyDescent="0.2">
      <c r="B9" s="51"/>
      <c r="C9" s="14"/>
      <c r="D9" s="14"/>
      <c r="E9" s="15"/>
      <c r="F9" s="15"/>
      <c r="G9" s="16"/>
      <c r="H9" s="25" t="str">
        <f t="shared" ref="H9:H10" si="0">IF(E9="","",F9*G9)</f>
        <v/>
      </c>
      <c r="I9" s="18"/>
    </row>
    <row r="10" spans="2:9" x14ac:dyDescent="0.2">
      <c r="B10" s="67" t="s">
        <v>295</v>
      </c>
      <c r="C10" s="20" t="s">
        <v>296</v>
      </c>
      <c r="D10" s="20"/>
      <c r="E10" s="22"/>
      <c r="F10" s="22"/>
      <c r="G10" s="42"/>
      <c r="H10" s="25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42"/>
      <c r="H11" s="25"/>
      <c r="I11" s="43"/>
    </row>
    <row r="12" spans="2:9" x14ac:dyDescent="0.2">
      <c r="B12" s="67" t="s">
        <v>298</v>
      </c>
      <c r="C12" s="20" t="s">
        <v>297</v>
      </c>
      <c r="D12" s="20"/>
      <c r="E12" s="22"/>
      <c r="F12" s="22"/>
      <c r="G12" s="42"/>
      <c r="H12" s="25"/>
      <c r="I12" s="43"/>
    </row>
    <row r="13" spans="2:9" x14ac:dyDescent="0.2">
      <c r="B13" s="51"/>
      <c r="C13" s="14"/>
      <c r="D13" s="14"/>
      <c r="E13" s="22"/>
      <c r="F13" s="22"/>
      <c r="G13" s="42"/>
      <c r="H13" s="25"/>
      <c r="I13" s="43"/>
    </row>
    <row r="14" spans="2:9" ht="14.25" x14ac:dyDescent="0.2">
      <c r="B14" s="51" t="s">
        <v>299</v>
      </c>
      <c r="C14" s="14" t="s">
        <v>301</v>
      </c>
      <c r="D14" s="14"/>
      <c r="E14" s="22" t="s">
        <v>35</v>
      </c>
      <c r="F14" s="23">
        <v>4628</v>
      </c>
      <c r="G14" s="24"/>
      <c r="H14" s="25"/>
      <c r="I14" s="44"/>
    </row>
    <row r="15" spans="2:9" x14ac:dyDescent="0.2">
      <c r="B15" s="51"/>
      <c r="C15" s="14"/>
      <c r="D15" s="14"/>
      <c r="E15" s="22"/>
      <c r="F15" s="23"/>
      <c r="G15" s="24"/>
      <c r="H15" s="25"/>
      <c r="I15" s="44"/>
    </row>
    <row r="16" spans="2:9" ht="14.25" x14ac:dyDescent="0.2">
      <c r="B16" s="51" t="s">
        <v>300</v>
      </c>
      <c r="C16" s="14" t="s">
        <v>302</v>
      </c>
      <c r="D16" s="14"/>
      <c r="E16" s="22" t="s">
        <v>35</v>
      </c>
      <c r="F16" s="23">
        <v>4628</v>
      </c>
      <c r="G16" s="24"/>
      <c r="H16" s="25"/>
      <c r="I16" s="44"/>
    </row>
    <row r="17" spans="2:9" x14ac:dyDescent="0.2">
      <c r="B17" s="51"/>
      <c r="C17" s="14"/>
      <c r="D17" s="14"/>
      <c r="E17" s="22"/>
      <c r="F17" s="23"/>
      <c r="G17" s="24"/>
      <c r="H17" s="25"/>
      <c r="I17" s="44"/>
    </row>
    <row r="18" spans="2:9" x14ac:dyDescent="0.2">
      <c r="B18" s="51" t="s">
        <v>306</v>
      </c>
      <c r="C18" s="14" t="s">
        <v>307</v>
      </c>
      <c r="D18" s="14"/>
      <c r="E18" s="22"/>
      <c r="F18" s="23"/>
      <c r="G18" s="40"/>
      <c r="H18" s="25"/>
      <c r="I18" s="43"/>
    </row>
    <row r="19" spans="2:9" x14ac:dyDescent="0.2">
      <c r="B19" s="51"/>
      <c r="C19" s="14"/>
      <c r="D19" s="14"/>
      <c r="E19" s="22"/>
      <c r="F19" s="23"/>
      <c r="G19" s="40"/>
      <c r="H19" s="25"/>
      <c r="I19" s="43"/>
    </row>
    <row r="20" spans="2:9" x14ac:dyDescent="0.2">
      <c r="B20" s="51" t="s">
        <v>308</v>
      </c>
      <c r="C20" s="14" t="s">
        <v>309</v>
      </c>
      <c r="D20" s="14"/>
      <c r="E20" s="22"/>
      <c r="F20" s="23"/>
      <c r="G20" s="40"/>
      <c r="H20" s="25"/>
      <c r="I20" s="43"/>
    </row>
    <row r="21" spans="2:9" x14ac:dyDescent="0.2">
      <c r="B21" s="51"/>
      <c r="C21" s="14"/>
      <c r="D21" s="14"/>
      <c r="E21" s="22"/>
      <c r="F21" s="23"/>
      <c r="G21" s="40"/>
      <c r="H21" s="25"/>
      <c r="I21" s="43"/>
    </row>
    <row r="22" spans="2:9" ht="14.25" x14ac:dyDescent="0.2">
      <c r="B22" s="51" t="s">
        <v>60</v>
      </c>
      <c r="C22" s="14" t="s">
        <v>310</v>
      </c>
      <c r="D22" s="14"/>
      <c r="E22" s="22" t="s">
        <v>35</v>
      </c>
      <c r="F22" s="23">
        <v>926</v>
      </c>
      <c r="G22" s="40"/>
      <c r="H22" s="25"/>
      <c r="I22" s="43"/>
    </row>
    <row r="23" spans="2:9" x14ac:dyDescent="0.2">
      <c r="B23" s="51"/>
      <c r="C23" s="14"/>
      <c r="D23" s="14"/>
      <c r="E23" s="22"/>
      <c r="F23" s="23"/>
      <c r="G23" s="40"/>
      <c r="H23" s="25"/>
      <c r="I23" s="43"/>
    </row>
    <row r="24" spans="2:9" ht="14.25" x14ac:dyDescent="0.2">
      <c r="B24" s="51" t="s">
        <v>62</v>
      </c>
      <c r="C24" s="14" t="s">
        <v>311</v>
      </c>
      <c r="D24" s="14"/>
      <c r="E24" s="22" t="s">
        <v>35</v>
      </c>
      <c r="F24" s="23">
        <v>926</v>
      </c>
      <c r="G24" s="40"/>
      <c r="H24" s="25"/>
      <c r="I24" s="43"/>
    </row>
    <row r="25" spans="2:9" x14ac:dyDescent="0.2">
      <c r="B25" s="51"/>
      <c r="C25" s="14"/>
      <c r="D25" s="14"/>
      <c r="E25" s="22"/>
      <c r="F25" s="23"/>
      <c r="G25" s="40"/>
      <c r="H25" s="25"/>
      <c r="I25" s="43"/>
    </row>
    <row r="26" spans="2:9" x14ac:dyDescent="0.2">
      <c r="B26" s="51" t="s">
        <v>312</v>
      </c>
      <c r="C26" s="14" t="s">
        <v>313</v>
      </c>
      <c r="D26" s="14"/>
      <c r="E26" s="22"/>
      <c r="F26" s="23"/>
      <c r="G26" s="40"/>
      <c r="H26" s="25"/>
      <c r="I26" s="43"/>
    </row>
    <row r="27" spans="2:9" x14ac:dyDescent="0.2">
      <c r="B27" s="51"/>
      <c r="C27" s="14"/>
      <c r="D27" s="14"/>
      <c r="E27" s="22"/>
      <c r="F27" s="23"/>
      <c r="G27" s="40"/>
      <c r="H27" s="25"/>
      <c r="I27" s="43"/>
    </row>
    <row r="28" spans="2:9" ht="14.25" x14ac:dyDescent="0.2">
      <c r="B28" s="51" t="s">
        <v>314</v>
      </c>
      <c r="C28" s="14" t="s">
        <v>315</v>
      </c>
      <c r="D28" s="14"/>
      <c r="E28" s="22" t="s">
        <v>35</v>
      </c>
      <c r="F28" s="23">
        <v>4628</v>
      </c>
      <c r="G28" s="40"/>
      <c r="H28" s="25"/>
      <c r="I28" s="43"/>
    </row>
    <row r="29" spans="2:9" x14ac:dyDescent="0.2">
      <c r="B29" s="51"/>
      <c r="C29" s="14"/>
      <c r="D29" s="14"/>
      <c r="E29" s="22"/>
      <c r="F29" s="22"/>
      <c r="G29" s="40"/>
      <c r="H29" s="25"/>
      <c r="I29" s="43"/>
    </row>
    <row r="30" spans="2:9" x14ac:dyDescent="0.2">
      <c r="B30" s="51"/>
      <c r="C30" s="14"/>
      <c r="D30" s="14"/>
      <c r="E30" s="22"/>
      <c r="F30" s="22"/>
      <c r="G30" s="40"/>
      <c r="H30" s="25"/>
      <c r="I30" s="43"/>
    </row>
    <row r="31" spans="2:9" x14ac:dyDescent="0.2">
      <c r="B31" s="51"/>
      <c r="C31" s="14"/>
      <c r="D31" s="14"/>
      <c r="E31" s="22"/>
      <c r="F31" s="22"/>
      <c r="G31" s="40"/>
      <c r="H31" s="25"/>
      <c r="I31" s="43"/>
    </row>
    <row r="32" spans="2:9" x14ac:dyDescent="0.2">
      <c r="B32" s="51"/>
      <c r="C32" s="14"/>
      <c r="D32" s="14"/>
      <c r="E32" s="22"/>
      <c r="F32" s="22"/>
      <c r="G32" s="40"/>
      <c r="H32" s="25"/>
      <c r="I32" s="43"/>
    </row>
    <row r="33" spans="2:9" x14ac:dyDescent="0.2">
      <c r="B33" s="51"/>
      <c r="C33" s="14"/>
      <c r="D33" s="14"/>
      <c r="E33" s="22"/>
      <c r="F33" s="22"/>
      <c r="G33" s="40"/>
      <c r="H33" s="25"/>
      <c r="I33" s="43"/>
    </row>
    <row r="34" spans="2:9" x14ac:dyDescent="0.2">
      <c r="B34" s="51"/>
      <c r="C34" s="14"/>
      <c r="D34" s="14"/>
      <c r="E34" s="22"/>
      <c r="F34" s="22"/>
      <c r="G34" s="40"/>
      <c r="H34" s="25"/>
      <c r="I34" s="43"/>
    </row>
    <row r="35" spans="2:9" x14ac:dyDescent="0.2">
      <c r="B35" s="51"/>
      <c r="C35" s="14"/>
      <c r="D35" s="14"/>
      <c r="E35" s="22"/>
      <c r="F35" s="22"/>
      <c r="G35" s="40"/>
      <c r="H35" s="25"/>
      <c r="I35" s="43"/>
    </row>
    <row r="36" spans="2:9" x14ac:dyDescent="0.2">
      <c r="B36" s="51"/>
      <c r="C36" s="14"/>
      <c r="D36" s="14"/>
      <c r="E36" s="22"/>
      <c r="F36" s="22"/>
      <c r="G36" s="40"/>
      <c r="H36" s="25"/>
      <c r="I36" s="43"/>
    </row>
    <row r="37" spans="2:9" x14ac:dyDescent="0.2">
      <c r="B37" s="51"/>
      <c r="C37" s="14"/>
      <c r="D37" s="14"/>
      <c r="E37" s="22"/>
      <c r="F37" s="22"/>
      <c r="G37" s="40"/>
      <c r="H37" s="25"/>
      <c r="I37" s="43"/>
    </row>
    <row r="38" spans="2:9" x14ac:dyDescent="0.2">
      <c r="B38" s="51"/>
      <c r="C38" s="14"/>
      <c r="D38" s="14"/>
      <c r="E38" s="22"/>
      <c r="F38" s="22"/>
      <c r="G38" s="40"/>
      <c r="H38" s="25"/>
      <c r="I38" s="43"/>
    </row>
    <row r="39" spans="2:9" x14ac:dyDescent="0.2">
      <c r="B39" s="51"/>
      <c r="C39" s="14"/>
      <c r="D39" s="14"/>
      <c r="E39" s="22"/>
      <c r="F39" s="22"/>
      <c r="G39" s="40"/>
      <c r="H39" s="25"/>
      <c r="I39" s="43"/>
    </row>
    <row r="40" spans="2:9" x14ac:dyDescent="0.2">
      <c r="B40" s="51"/>
      <c r="C40" s="14"/>
      <c r="D40" s="14"/>
      <c r="E40" s="22"/>
      <c r="F40" s="22"/>
      <c r="G40" s="40"/>
      <c r="H40" s="25"/>
      <c r="I40" s="43"/>
    </row>
    <row r="41" spans="2:9" x14ac:dyDescent="0.2">
      <c r="B41" s="51"/>
      <c r="C41" s="14"/>
      <c r="D41" s="14"/>
      <c r="E41" s="22"/>
      <c r="F41" s="22"/>
      <c r="G41" s="40"/>
      <c r="H41" s="25"/>
      <c r="I41" s="43"/>
    </row>
    <row r="42" spans="2:9" x14ac:dyDescent="0.2">
      <c r="B42" s="51"/>
      <c r="C42" s="14"/>
      <c r="D42" s="14"/>
      <c r="E42" s="22"/>
      <c r="F42" s="22"/>
      <c r="G42" s="40"/>
      <c r="H42" s="25"/>
      <c r="I42" s="43"/>
    </row>
    <row r="43" spans="2:9" x14ac:dyDescent="0.2">
      <c r="B43" s="51"/>
      <c r="C43" s="14"/>
      <c r="D43" s="14"/>
      <c r="E43" s="22"/>
      <c r="F43" s="22"/>
      <c r="G43" s="40"/>
      <c r="H43" s="25"/>
      <c r="I43" s="43"/>
    </row>
    <row r="44" spans="2:9" x14ac:dyDescent="0.2">
      <c r="B44" s="51"/>
      <c r="C44" s="14"/>
      <c r="D44" s="14"/>
      <c r="E44" s="22"/>
      <c r="F44" s="22"/>
      <c r="G44" s="40"/>
      <c r="H44" s="25"/>
      <c r="I44" s="43"/>
    </row>
    <row r="45" spans="2:9" x14ac:dyDescent="0.2">
      <c r="B45" s="51"/>
      <c r="C45" s="14"/>
      <c r="D45" s="14"/>
      <c r="E45" s="22"/>
      <c r="F45" s="22"/>
      <c r="G45" s="40"/>
      <c r="H45" s="25"/>
      <c r="I45" s="43"/>
    </row>
    <row r="46" spans="2:9" x14ac:dyDescent="0.2">
      <c r="B46" s="51"/>
      <c r="C46" s="14"/>
      <c r="D46" s="14"/>
      <c r="E46" s="22"/>
      <c r="F46" s="22"/>
      <c r="G46" s="40"/>
      <c r="H46" s="25"/>
      <c r="I46" s="43"/>
    </row>
    <row r="47" spans="2:9" x14ac:dyDescent="0.2">
      <c r="B47" s="51"/>
      <c r="C47" s="14"/>
      <c r="D47" s="14"/>
      <c r="E47" s="22"/>
      <c r="F47" s="22"/>
      <c r="G47" s="40"/>
      <c r="H47" s="25"/>
      <c r="I47" s="43"/>
    </row>
    <row r="48" spans="2:9" x14ac:dyDescent="0.2">
      <c r="B48" s="51"/>
      <c r="C48" s="14"/>
      <c r="D48" s="14"/>
      <c r="E48" s="22"/>
      <c r="F48" s="22"/>
      <c r="G48" s="40"/>
      <c r="H48" s="25"/>
      <c r="I48" s="43"/>
    </row>
    <row r="49" spans="2:9" x14ac:dyDescent="0.2">
      <c r="B49" s="51"/>
      <c r="C49" s="14"/>
      <c r="D49" s="14"/>
      <c r="E49" s="22"/>
      <c r="F49" s="22"/>
      <c r="G49" s="40"/>
      <c r="H49" s="25"/>
      <c r="I49" s="43"/>
    </row>
    <row r="50" spans="2:9" x14ac:dyDescent="0.2">
      <c r="B50" s="51"/>
      <c r="C50" s="14"/>
      <c r="D50" s="14"/>
      <c r="E50" s="22"/>
      <c r="F50" s="22"/>
      <c r="G50" s="40"/>
      <c r="H50" s="25"/>
      <c r="I50" s="43"/>
    </row>
    <row r="51" spans="2:9" x14ac:dyDescent="0.2">
      <c r="B51" s="51"/>
      <c r="C51" s="14"/>
      <c r="D51" s="14"/>
      <c r="E51" s="22"/>
      <c r="F51" s="22"/>
      <c r="G51" s="40"/>
      <c r="H51" s="25"/>
      <c r="I51" s="43"/>
    </row>
    <row r="52" spans="2:9" x14ac:dyDescent="0.2">
      <c r="B52" s="51"/>
      <c r="C52" s="14"/>
      <c r="D52" s="14"/>
      <c r="E52" s="22"/>
      <c r="F52" s="22"/>
      <c r="G52" s="40"/>
      <c r="H52" s="25"/>
      <c r="I52" s="43"/>
    </row>
    <row r="53" spans="2:9" x14ac:dyDescent="0.2">
      <c r="B53" s="51"/>
      <c r="C53" s="14"/>
      <c r="D53" s="14"/>
      <c r="E53" s="22"/>
      <c r="F53" s="22"/>
      <c r="G53" s="40"/>
      <c r="H53" s="25"/>
      <c r="I53" s="43"/>
    </row>
    <row r="54" spans="2:9" x14ac:dyDescent="0.2">
      <c r="B54" s="51"/>
      <c r="C54" s="14"/>
      <c r="D54" s="14"/>
      <c r="E54" s="22"/>
      <c r="F54" s="22"/>
      <c r="G54" s="40"/>
      <c r="H54" s="25"/>
      <c r="I54" s="43"/>
    </row>
    <row r="55" spans="2:9" x14ac:dyDescent="0.2">
      <c r="B55" s="51"/>
      <c r="C55" s="14"/>
      <c r="D55" s="14"/>
      <c r="E55" s="22"/>
      <c r="F55" s="22"/>
      <c r="G55" s="40"/>
      <c r="H55" s="25"/>
      <c r="I55" s="43"/>
    </row>
    <row r="56" spans="2:9" x14ac:dyDescent="0.2">
      <c r="B56" s="51"/>
      <c r="C56" s="14"/>
      <c r="D56" s="14"/>
      <c r="E56" s="22"/>
      <c r="F56" s="22"/>
      <c r="G56" s="40"/>
      <c r="H56" s="25"/>
      <c r="I56" s="43"/>
    </row>
    <row r="57" spans="2:9" x14ac:dyDescent="0.2">
      <c r="B57" s="51"/>
      <c r="C57" s="14"/>
      <c r="D57" s="14"/>
      <c r="E57" s="22"/>
      <c r="F57" s="22"/>
      <c r="G57" s="40"/>
      <c r="H57" s="25" t="str">
        <f t="shared" ref="H57" si="1">IF(E57="","",F57*G57)</f>
        <v/>
      </c>
      <c r="I57" s="43"/>
    </row>
    <row r="58" spans="2:9" s="30" customFormat="1" ht="24.95" customHeight="1" x14ac:dyDescent="0.2">
      <c r="B58" s="78" t="str">
        <f>$B$10</f>
        <v>C5.1</v>
      </c>
      <c r="C58" s="32" t="s">
        <v>594</v>
      </c>
      <c r="D58" s="32"/>
      <c r="E58" s="33"/>
      <c r="F58" s="34"/>
      <c r="G58" s="33"/>
      <c r="H58" s="35"/>
      <c r="I58" s="36"/>
    </row>
  </sheetData>
  <mergeCells count="6">
    <mergeCell ref="B5:G7"/>
    <mergeCell ref="H4:H7"/>
    <mergeCell ref="B4:G4"/>
    <mergeCell ref="F1:H1"/>
    <mergeCell ref="B1:C1"/>
    <mergeCell ref="B2:C2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57E1-B033-4CB5-82FE-3D1B5C920CB2}">
  <sheetPr codeName="Sheet12">
    <tabColor rgb="FF00B0F0"/>
  </sheetPr>
  <dimension ref="B1:I70"/>
  <sheetViews>
    <sheetView view="pageBreakPreview" topLeftCell="A4" zoomScale="80" zoomScaleNormal="125" zoomScaleSheetLayoutView="80" zoomScalePageLayoutView="125" workbookViewId="0">
      <selection activeCell="H70" sqref="H70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8.2851562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3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C5.2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16"/>
      <c r="H9" s="127" t="str">
        <f t="shared" ref="H9" si="0">IF(E9="","",F9*G9)</f>
        <v/>
      </c>
      <c r="I9" s="134"/>
    </row>
    <row r="10" spans="2:9" x14ac:dyDescent="0.2">
      <c r="B10" s="67" t="s">
        <v>319</v>
      </c>
      <c r="C10" s="20" t="s">
        <v>320</v>
      </c>
      <c r="D10" s="20"/>
      <c r="E10" s="22"/>
      <c r="F10" s="22"/>
      <c r="G10" s="42"/>
      <c r="H10" s="127"/>
      <c r="I10" s="124"/>
    </row>
    <row r="11" spans="2:9" x14ac:dyDescent="0.2">
      <c r="B11" s="51"/>
      <c r="C11" s="14"/>
      <c r="D11" s="14"/>
      <c r="E11" s="22"/>
      <c r="F11" s="22"/>
      <c r="G11" s="42"/>
      <c r="H11" s="127"/>
      <c r="I11" s="124"/>
    </row>
    <row r="12" spans="2:9" x14ac:dyDescent="0.2">
      <c r="B12" s="51" t="s">
        <v>321</v>
      </c>
      <c r="C12" s="14" t="s">
        <v>322</v>
      </c>
      <c r="D12" s="14"/>
      <c r="E12" s="22"/>
      <c r="F12" s="22"/>
      <c r="G12" s="42"/>
      <c r="H12" s="127"/>
      <c r="I12" s="124"/>
    </row>
    <row r="13" spans="2:9" x14ac:dyDescent="0.2">
      <c r="B13" s="51"/>
      <c r="C13" s="14"/>
      <c r="D13" s="14"/>
      <c r="E13" s="22"/>
      <c r="F13" s="22"/>
      <c r="G13" s="42"/>
      <c r="H13" s="127"/>
      <c r="I13" s="124"/>
    </row>
    <row r="14" spans="2:9" ht="14.25" x14ac:dyDescent="0.2">
      <c r="B14" s="51" t="s">
        <v>323</v>
      </c>
      <c r="C14" s="14" t="s">
        <v>324</v>
      </c>
      <c r="D14" s="14"/>
      <c r="E14" s="22" t="s">
        <v>55</v>
      </c>
      <c r="F14" s="126">
        <v>1</v>
      </c>
      <c r="G14" s="198"/>
      <c r="H14" s="127"/>
      <c r="I14" s="135"/>
    </row>
    <row r="15" spans="2:9" x14ac:dyDescent="0.2">
      <c r="B15" s="51"/>
      <c r="C15" s="14"/>
      <c r="D15" s="14"/>
      <c r="E15" s="22"/>
      <c r="F15" s="126"/>
      <c r="G15" s="198"/>
      <c r="H15" s="127"/>
      <c r="I15" s="135"/>
    </row>
    <row r="16" spans="2:9" ht="27" x14ac:dyDescent="0.2">
      <c r="B16" s="51" t="s">
        <v>325</v>
      </c>
      <c r="C16" s="14" t="s">
        <v>326</v>
      </c>
      <c r="D16" s="14"/>
      <c r="E16" s="22" t="s">
        <v>55</v>
      </c>
      <c r="F16" s="126">
        <v>1</v>
      </c>
      <c r="G16" s="198"/>
      <c r="H16" s="127"/>
      <c r="I16" s="135"/>
    </row>
    <row r="17" spans="2:9" x14ac:dyDescent="0.2">
      <c r="B17" s="51"/>
      <c r="C17" s="14"/>
      <c r="D17" s="14"/>
      <c r="E17" s="22"/>
      <c r="F17" s="126"/>
      <c r="G17" s="198"/>
      <c r="H17" s="127"/>
      <c r="I17" s="135"/>
    </row>
    <row r="18" spans="2:9" x14ac:dyDescent="0.2">
      <c r="B18" s="51" t="s">
        <v>327</v>
      </c>
      <c r="C18" s="14" t="s">
        <v>328</v>
      </c>
      <c r="D18" s="14"/>
      <c r="E18" s="22"/>
      <c r="F18" s="126"/>
      <c r="G18" s="42"/>
      <c r="H18" s="127"/>
      <c r="I18" s="124"/>
    </row>
    <row r="19" spans="2:9" x14ac:dyDescent="0.2">
      <c r="B19" s="51"/>
      <c r="C19" s="14"/>
      <c r="D19" s="14"/>
      <c r="E19" s="22"/>
      <c r="F19" s="126"/>
      <c r="G19" s="42"/>
      <c r="H19" s="127"/>
      <c r="I19" s="124"/>
    </row>
    <row r="20" spans="2:9" ht="25.5" x14ac:dyDescent="0.2">
      <c r="B20" s="51" t="s">
        <v>329</v>
      </c>
      <c r="C20" s="14" t="s">
        <v>330</v>
      </c>
      <c r="D20" s="14"/>
      <c r="E20" s="22"/>
      <c r="F20" s="126"/>
      <c r="G20" s="131"/>
      <c r="H20" s="127"/>
      <c r="I20" s="124"/>
    </row>
    <row r="21" spans="2:9" x14ac:dyDescent="0.2">
      <c r="B21" s="51"/>
      <c r="C21" s="14"/>
      <c r="D21" s="14"/>
      <c r="E21" s="22"/>
      <c r="F21" s="126"/>
      <c r="G21" s="131"/>
      <c r="H21" s="127"/>
      <c r="I21" s="124"/>
    </row>
    <row r="22" spans="2:9" ht="14.25" x14ac:dyDescent="0.2">
      <c r="B22" s="51" t="s">
        <v>62</v>
      </c>
      <c r="C22" s="14" t="s">
        <v>332</v>
      </c>
      <c r="D22" s="14"/>
      <c r="E22" s="22" t="s">
        <v>35</v>
      </c>
      <c r="F22" s="126">
        <v>9360</v>
      </c>
      <c r="G22" s="47"/>
      <c r="H22" s="127"/>
    </row>
    <row r="23" spans="2:9" x14ac:dyDescent="0.2">
      <c r="B23" s="51" t="s">
        <v>333</v>
      </c>
      <c r="C23" s="28" t="s">
        <v>334</v>
      </c>
      <c r="D23" s="98"/>
      <c r="E23" s="22"/>
      <c r="F23" s="126"/>
      <c r="G23" s="131"/>
      <c r="H23" s="127"/>
      <c r="I23" s="124"/>
    </row>
    <row r="24" spans="2:9" x14ac:dyDescent="0.2">
      <c r="B24" s="51"/>
      <c r="C24" s="14"/>
      <c r="D24" s="14"/>
      <c r="E24" s="22"/>
      <c r="F24" s="22"/>
      <c r="G24" s="42"/>
      <c r="H24" s="127"/>
      <c r="I24" s="124"/>
    </row>
    <row r="25" spans="2:9" ht="38.25" x14ac:dyDescent="0.2">
      <c r="B25" s="51" t="s">
        <v>335</v>
      </c>
      <c r="C25" s="14" t="s">
        <v>336</v>
      </c>
      <c r="D25" s="14" t="s">
        <v>706</v>
      </c>
      <c r="E25" s="22" t="s">
        <v>35</v>
      </c>
      <c r="F25" s="22">
        <v>1380</v>
      </c>
      <c r="G25" s="49"/>
      <c r="H25" s="127"/>
      <c r="I25" s="124"/>
    </row>
    <row r="26" spans="2:9" x14ac:dyDescent="0.2">
      <c r="B26" s="51"/>
      <c r="C26" s="14"/>
      <c r="D26" s="14"/>
      <c r="E26" s="22"/>
      <c r="F26" s="22"/>
      <c r="G26" s="49"/>
      <c r="H26" s="127"/>
      <c r="I26" s="124"/>
    </row>
    <row r="27" spans="2:9" ht="14.25" x14ac:dyDescent="0.2">
      <c r="B27" s="51" t="s">
        <v>338</v>
      </c>
      <c r="C27" s="28" t="s">
        <v>339</v>
      </c>
      <c r="D27" s="98"/>
      <c r="E27" s="22" t="s">
        <v>501</v>
      </c>
      <c r="F27" s="39">
        <v>2000</v>
      </c>
      <c r="G27" s="49"/>
      <c r="H27" s="127"/>
    </row>
    <row r="28" spans="2:9" x14ac:dyDescent="0.2">
      <c r="B28" s="51"/>
      <c r="C28" s="28"/>
      <c r="D28" s="98"/>
      <c r="E28" s="39"/>
      <c r="F28" s="39"/>
      <c r="G28" s="49"/>
      <c r="H28" s="127"/>
    </row>
    <row r="29" spans="2:9" x14ac:dyDescent="0.2">
      <c r="B29" s="51"/>
      <c r="C29" s="14"/>
      <c r="D29" s="14"/>
      <c r="E29" s="22"/>
      <c r="F29" s="22"/>
      <c r="G29" s="49"/>
      <c r="H29" s="127"/>
      <c r="I29" s="124"/>
    </row>
    <row r="30" spans="2:9" x14ac:dyDescent="0.2">
      <c r="B30" s="51"/>
      <c r="C30" s="14"/>
      <c r="D30" s="14"/>
      <c r="E30" s="22"/>
      <c r="F30" s="22"/>
      <c r="G30" s="49"/>
      <c r="H30" s="127"/>
      <c r="I30" s="43"/>
    </row>
    <row r="31" spans="2:9" x14ac:dyDescent="0.2">
      <c r="B31" s="51"/>
      <c r="C31" s="14"/>
      <c r="D31" s="14"/>
      <c r="E31" s="22"/>
      <c r="F31" s="22"/>
      <c r="G31" s="40"/>
      <c r="H31" s="25"/>
      <c r="I31" s="43"/>
    </row>
    <row r="32" spans="2:9" x14ac:dyDescent="0.2">
      <c r="B32" s="51"/>
      <c r="C32" s="14"/>
      <c r="D32" s="14"/>
      <c r="E32" s="22"/>
      <c r="F32" s="22"/>
      <c r="G32" s="40"/>
      <c r="H32" s="25"/>
      <c r="I32" s="43"/>
    </row>
    <row r="33" spans="2:9" x14ac:dyDescent="0.2">
      <c r="B33" s="51"/>
      <c r="C33" s="14"/>
      <c r="D33" s="14"/>
      <c r="E33" s="22"/>
      <c r="F33" s="22"/>
      <c r="G33" s="40"/>
      <c r="H33" s="25"/>
      <c r="I33" s="43"/>
    </row>
    <row r="34" spans="2:9" x14ac:dyDescent="0.2">
      <c r="B34" s="51"/>
      <c r="C34" s="14"/>
      <c r="D34" s="14"/>
      <c r="E34" s="22"/>
      <c r="F34" s="22"/>
      <c r="G34" s="40"/>
      <c r="H34" s="25"/>
      <c r="I34" s="43"/>
    </row>
    <row r="35" spans="2:9" x14ac:dyDescent="0.2">
      <c r="B35" s="51"/>
      <c r="C35" s="28"/>
      <c r="D35" s="98"/>
      <c r="E35" s="22"/>
      <c r="F35" s="22"/>
      <c r="G35" s="40"/>
      <c r="H35" s="25"/>
      <c r="I35" s="43"/>
    </row>
    <row r="36" spans="2:9" x14ac:dyDescent="0.2">
      <c r="B36" s="51"/>
      <c r="C36" s="28"/>
      <c r="D36" s="98"/>
      <c r="E36" s="22"/>
      <c r="F36" s="22"/>
      <c r="G36" s="40"/>
      <c r="H36" s="25"/>
      <c r="I36" s="43"/>
    </row>
    <row r="37" spans="2:9" x14ac:dyDescent="0.2">
      <c r="B37" s="51"/>
      <c r="C37" s="28"/>
      <c r="D37" s="98"/>
      <c r="E37" s="22"/>
      <c r="F37" s="22"/>
      <c r="G37" s="40"/>
      <c r="H37" s="25"/>
      <c r="I37" s="43"/>
    </row>
    <row r="38" spans="2:9" x14ac:dyDescent="0.2">
      <c r="B38" s="51"/>
      <c r="C38" s="28"/>
      <c r="D38" s="98"/>
      <c r="E38" s="22"/>
      <c r="F38" s="22"/>
      <c r="G38" s="40"/>
      <c r="H38" s="25"/>
      <c r="I38" s="43"/>
    </row>
    <row r="39" spans="2:9" x14ac:dyDescent="0.2">
      <c r="B39" s="51"/>
      <c r="C39" s="14"/>
      <c r="D39" s="14"/>
      <c r="E39" s="22"/>
      <c r="F39" s="22"/>
      <c r="G39" s="40"/>
      <c r="H39" s="25"/>
      <c r="I39" s="43"/>
    </row>
    <row r="40" spans="2:9" x14ac:dyDescent="0.2">
      <c r="B40" s="51"/>
      <c r="C40" s="14"/>
      <c r="D40" s="14"/>
      <c r="E40" s="22"/>
      <c r="F40" s="22"/>
      <c r="G40" s="40"/>
      <c r="H40" s="25"/>
      <c r="I40" s="43"/>
    </row>
    <row r="41" spans="2:9" x14ac:dyDescent="0.2">
      <c r="B41" s="51"/>
      <c r="C41" s="14"/>
      <c r="D41" s="14"/>
      <c r="E41" s="22"/>
      <c r="F41" s="22"/>
      <c r="G41" s="40"/>
      <c r="H41" s="25"/>
      <c r="I41" s="43"/>
    </row>
    <row r="42" spans="2:9" x14ac:dyDescent="0.2">
      <c r="B42" s="51"/>
      <c r="C42" s="14"/>
      <c r="D42" s="14"/>
      <c r="E42" s="22"/>
      <c r="F42" s="22"/>
      <c r="G42" s="40"/>
      <c r="H42" s="25"/>
      <c r="I42" s="43"/>
    </row>
    <row r="43" spans="2:9" x14ac:dyDescent="0.2">
      <c r="B43" s="51"/>
      <c r="C43" s="14"/>
      <c r="D43" s="14"/>
      <c r="E43" s="22"/>
      <c r="F43" s="22"/>
      <c r="G43" s="40"/>
      <c r="H43" s="25"/>
      <c r="I43" s="43"/>
    </row>
    <row r="44" spans="2:9" x14ac:dyDescent="0.2">
      <c r="B44" s="51"/>
      <c r="C44" s="14"/>
      <c r="D44" s="14"/>
      <c r="E44" s="22"/>
      <c r="F44" s="22"/>
      <c r="G44" s="40"/>
      <c r="H44" s="25"/>
      <c r="I44" s="43"/>
    </row>
    <row r="45" spans="2:9" x14ac:dyDescent="0.2">
      <c r="B45" s="51"/>
      <c r="C45" s="14"/>
      <c r="D45" s="14"/>
      <c r="E45" s="22"/>
      <c r="F45" s="22"/>
      <c r="G45" s="40"/>
      <c r="H45" s="25"/>
      <c r="I45" s="43"/>
    </row>
    <row r="46" spans="2:9" x14ac:dyDescent="0.2">
      <c r="B46" s="51"/>
      <c r="C46" s="14"/>
      <c r="D46" s="14"/>
      <c r="E46" s="22"/>
      <c r="F46" s="22"/>
      <c r="G46" s="40"/>
      <c r="H46" s="25"/>
      <c r="I46" s="43"/>
    </row>
    <row r="47" spans="2:9" x14ac:dyDescent="0.2">
      <c r="B47" s="51"/>
      <c r="C47" s="14"/>
      <c r="D47" s="14"/>
      <c r="E47" s="22"/>
      <c r="F47" s="22"/>
      <c r="G47" s="40"/>
      <c r="H47" s="25"/>
      <c r="I47" s="43"/>
    </row>
    <row r="48" spans="2:9" x14ac:dyDescent="0.2">
      <c r="B48" s="51"/>
      <c r="C48" s="14"/>
      <c r="D48" s="14"/>
      <c r="E48" s="22"/>
      <c r="F48" s="22"/>
      <c r="G48" s="40"/>
      <c r="H48" s="25"/>
      <c r="I48" s="43"/>
    </row>
    <row r="49" spans="2:9" x14ac:dyDescent="0.2">
      <c r="B49" s="51"/>
      <c r="C49" s="14"/>
      <c r="D49" s="14"/>
      <c r="E49" s="22"/>
      <c r="F49" s="22"/>
      <c r="G49" s="40"/>
      <c r="H49" s="25"/>
      <c r="I49" s="43"/>
    </row>
    <row r="50" spans="2:9" x14ac:dyDescent="0.2">
      <c r="B50" s="51"/>
      <c r="C50" s="14"/>
      <c r="D50" s="14"/>
      <c r="E50" s="22"/>
      <c r="F50" s="22"/>
      <c r="G50" s="40"/>
      <c r="H50" s="25"/>
      <c r="I50" s="43"/>
    </row>
    <row r="51" spans="2:9" x14ac:dyDescent="0.2">
      <c r="B51" s="51"/>
      <c r="C51" s="27"/>
      <c r="D51" s="97"/>
      <c r="E51" s="22"/>
      <c r="F51" s="22"/>
      <c r="G51" s="40"/>
      <c r="H51" s="25"/>
      <c r="I51" s="43"/>
    </row>
    <row r="52" spans="2:9" x14ac:dyDescent="0.2">
      <c r="B52" s="51"/>
      <c r="C52" s="27"/>
      <c r="D52" s="97"/>
      <c r="E52" s="22"/>
      <c r="F52" s="22"/>
      <c r="G52" s="40"/>
      <c r="H52" s="25"/>
      <c r="I52" s="43"/>
    </row>
    <row r="53" spans="2:9" x14ac:dyDescent="0.2">
      <c r="B53" s="51"/>
      <c r="C53" s="27"/>
      <c r="D53" s="97"/>
      <c r="E53" s="22"/>
      <c r="F53" s="22"/>
      <c r="G53" s="40"/>
      <c r="H53" s="25"/>
      <c r="I53" s="43"/>
    </row>
    <row r="54" spans="2:9" x14ac:dyDescent="0.2">
      <c r="B54" s="51"/>
      <c r="C54" s="14"/>
      <c r="D54" s="14"/>
      <c r="E54" s="22"/>
      <c r="F54" s="22"/>
      <c r="G54" s="40"/>
      <c r="H54" s="25"/>
      <c r="I54" s="43"/>
    </row>
    <row r="55" spans="2:9" x14ac:dyDescent="0.2">
      <c r="B55" s="51"/>
      <c r="C55" s="14"/>
      <c r="D55" s="14"/>
      <c r="E55" s="22"/>
      <c r="F55" s="22"/>
      <c r="G55" s="40"/>
      <c r="H55" s="25"/>
      <c r="I55" s="43"/>
    </row>
    <row r="56" spans="2:9" x14ac:dyDescent="0.2">
      <c r="B56" s="51"/>
      <c r="C56" s="14"/>
      <c r="D56" s="14"/>
      <c r="E56" s="22"/>
      <c r="F56" s="22"/>
      <c r="G56" s="40"/>
      <c r="H56" s="25"/>
      <c r="I56" s="43"/>
    </row>
    <row r="57" spans="2:9" x14ac:dyDescent="0.2">
      <c r="B57" s="51"/>
      <c r="C57" s="14"/>
      <c r="D57" s="14"/>
      <c r="E57" s="22"/>
      <c r="F57" s="22"/>
      <c r="G57" s="40"/>
      <c r="H57" s="25"/>
      <c r="I57" s="43"/>
    </row>
    <row r="58" spans="2:9" x14ac:dyDescent="0.2">
      <c r="B58" s="51"/>
      <c r="C58" s="14"/>
      <c r="D58" s="14"/>
      <c r="E58" s="22"/>
      <c r="F58" s="22"/>
      <c r="G58" s="40"/>
      <c r="H58" s="25" t="str">
        <f t="shared" ref="H58:H69" si="1">IF(E58="","",F58*G58)</f>
        <v/>
      </c>
      <c r="I58" s="43"/>
    </row>
    <row r="59" spans="2:9" x14ac:dyDescent="0.2">
      <c r="B59" s="51"/>
      <c r="C59" s="14"/>
      <c r="D59" s="14"/>
      <c r="E59" s="22"/>
      <c r="F59" s="22"/>
      <c r="G59" s="40"/>
      <c r="H59" s="25" t="str">
        <f t="shared" si="1"/>
        <v/>
      </c>
      <c r="I59" s="43"/>
    </row>
    <row r="60" spans="2:9" x14ac:dyDescent="0.2">
      <c r="B60" s="51"/>
      <c r="C60" s="14"/>
      <c r="D60" s="14"/>
      <c r="E60" s="22"/>
      <c r="F60" s="22"/>
      <c r="G60" s="40"/>
      <c r="H60" s="25" t="str">
        <f t="shared" si="1"/>
        <v/>
      </c>
      <c r="I60" s="43"/>
    </row>
    <row r="61" spans="2:9" x14ac:dyDescent="0.2">
      <c r="B61" s="51"/>
      <c r="C61" s="14"/>
      <c r="D61" s="14"/>
      <c r="E61" s="22"/>
      <c r="F61" s="22"/>
      <c r="G61" s="40"/>
      <c r="H61" s="25" t="str">
        <f t="shared" si="1"/>
        <v/>
      </c>
      <c r="I61" s="43"/>
    </row>
    <row r="62" spans="2:9" x14ac:dyDescent="0.2">
      <c r="B62" s="51"/>
      <c r="C62" s="14"/>
      <c r="D62" s="14"/>
      <c r="E62" s="22"/>
      <c r="F62" s="22"/>
      <c r="G62" s="40"/>
      <c r="H62" s="25" t="str">
        <f t="shared" si="1"/>
        <v/>
      </c>
      <c r="I62" s="43"/>
    </row>
    <row r="63" spans="2:9" x14ac:dyDescent="0.2">
      <c r="B63" s="51"/>
      <c r="C63" s="14"/>
      <c r="D63" s="14"/>
      <c r="E63" s="22"/>
      <c r="F63" s="22"/>
      <c r="G63" s="40"/>
      <c r="H63" s="25" t="str">
        <f t="shared" si="1"/>
        <v/>
      </c>
      <c r="I63" s="43"/>
    </row>
    <row r="64" spans="2:9" x14ac:dyDescent="0.2">
      <c r="B64" s="51"/>
      <c r="C64" s="14"/>
      <c r="D64" s="14"/>
      <c r="E64" s="22"/>
      <c r="F64" s="22"/>
      <c r="G64" s="40"/>
      <c r="H64" s="25" t="str">
        <f t="shared" si="1"/>
        <v/>
      </c>
      <c r="I64" s="43"/>
    </row>
    <row r="65" spans="2:9" x14ac:dyDescent="0.2">
      <c r="B65" s="51"/>
      <c r="C65" s="14"/>
      <c r="D65" s="14"/>
      <c r="E65" s="22"/>
      <c r="F65" s="22"/>
      <c r="G65" s="40"/>
      <c r="H65" s="25" t="str">
        <f t="shared" si="1"/>
        <v/>
      </c>
      <c r="I65" s="43"/>
    </row>
    <row r="66" spans="2:9" x14ac:dyDescent="0.2">
      <c r="B66" s="51"/>
      <c r="C66" s="14"/>
      <c r="D66" s="14"/>
      <c r="E66" s="22"/>
      <c r="F66" s="22"/>
      <c r="G66" s="40"/>
      <c r="H66" s="25" t="str">
        <f t="shared" si="1"/>
        <v/>
      </c>
      <c r="I66" s="43"/>
    </row>
    <row r="67" spans="2:9" x14ac:dyDescent="0.2">
      <c r="B67" s="51"/>
      <c r="C67" s="14"/>
      <c r="D67" s="14"/>
      <c r="E67" s="22"/>
      <c r="F67" s="22"/>
      <c r="G67" s="40"/>
      <c r="H67" s="25" t="str">
        <f t="shared" si="1"/>
        <v/>
      </c>
      <c r="I67" s="43"/>
    </row>
    <row r="68" spans="2:9" x14ac:dyDescent="0.2">
      <c r="B68" s="51"/>
      <c r="C68" s="14"/>
      <c r="D68" s="14"/>
      <c r="E68" s="22"/>
      <c r="F68" s="22"/>
      <c r="G68" s="40"/>
      <c r="H68" s="25" t="str">
        <f t="shared" si="1"/>
        <v/>
      </c>
      <c r="I68" s="43"/>
    </row>
    <row r="69" spans="2:9" x14ac:dyDescent="0.2">
      <c r="B69" s="51"/>
      <c r="C69" s="14"/>
      <c r="D69" s="14"/>
      <c r="E69" s="22"/>
      <c r="F69" s="22"/>
      <c r="G69" s="40"/>
      <c r="H69" s="25" t="str">
        <f t="shared" si="1"/>
        <v/>
      </c>
      <c r="I69" s="43"/>
    </row>
    <row r="70" spans="2:9" s="30" customFormat="1" ht="24.95" customHeight="1" x14ac:dyDescent="0.2">
      <c r="B70" s="78" t="str">
        <f>$B$10</f>
        <v>C5.2</v>
      </c>
      <c r="C70" s="32" t="s">
        <v>594</v>
      </c>
      <c r="D70" s="32"/>
      <c r="E70" s="33"/>
      <c r="F70" s="34"/>
      <c r="G70" s="33"/>
      <c r="H70" s="35"/>
      <c r="I70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B1B3-7B95-433A-A31F-DB5386214C4A}">
  <sheetPr codeName="Sheet13">
    <tabColor rgb="FF00B0F0"/>
  </sheetPr>
  <dimension ref="B1:J46"/>
  <sheetViews>
    <sheetView view="pageBreakPreview" topLeftCell="A19" zoomScale="90" zoomScaleNormal="125" zoomScaleSheetLayoutView="90" zoomScalePageLayoutView="60" workbookViewId="0">
      <selection activeCell="H39" sqref="H12:H39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54" customWidth="1"/>
    <col min="4" max="4" width="8.140625" style="54" customWidth="1"/>
    <col min="5" max="5" width="13.7109375" style="4" customWidth="1"/>
    <col min="6" max="8" width="15.7109375" style="4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87"/>
      <c r="D3" s="87"/>
      <c r="E3" s="72"/>
      <c r="F3" s="72"/>
      <c r="G3" s="72"/>
      <c r="H3" s="72"/>
    </row>
    <row r="4" spans="2:9" x14ac:dyDescent="0.2">
      <c r="B4" s="304" t="s">
        <v>8</v>
      </c>
      <c r="C4" s="305"/>
      <c r="D4" s="305"/>
      <c r="E4" s="305"/>
      <c r="F4" s="305"/>
      <c r="G4" s="305"/>
      <c r="H4" s="319" t="str">
        <f>"CHAPTER "&amp;B10</f>
        <v>CHAPTER C5.3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8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18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20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3"/>
      <c r="C9" s="14"/>
      <c r="D9" s="14"/>
      <c r="E9" s="15"/>
      <c r="F9" s="15"/>
      <c r="G9" s="22"/>
      <c r="H9" s="207" t="str">
        <f t="shared" ref="H9:H11" si="0">IF(E9="","",F9*G9)</f>
        <v/>
      </c>
      <c r="I9" s="18"/>
    </row>
    <row r="10" spans="2:9" x14ac:dyDescent="0.2">
      <c r="B10" s="67" t="s">
        <v>340</v>
      </c>
      <c r="C10" s="20" t="s">
        <v>341</v>
      </c>
      <c r="D10" s="20"/>
      <c r="E10" s="22"/>
      <c r="F10" s="22"/>
      <c r="G10" s="22"/>
      <c r="H10" s="207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22"/>
      <c r="H11" s="207" t="str">
        <f t="shared" si="0"/>
        <v/>
      </c>
      <c r="I11" s="43"/>
    </row>
    <row r="12" spans="2:9" ht="25.5" x14ac:dyDescent="0.2">
      <c r="B12" s="51" t="s">
        <v>342</v>
      </c>
      <c r="C12" s="14" t="s">
        <v>343</v>
      </c>
      <c r="D12" s="14"/>
      <c r="E12" s="22" t="s">
        <v>55</v>
      </c>
      <c r="F12" s="22">
        <v>1</v>
      </c>
      <c r="G12" s="22"/>
      <c r="H12" s="209"/>
      <c r="I12" s="124"/>
    </row>
    <row r="13" spans="2:9" x14ac:dyDescent="0.2">
      <c r="B13" s="51"/>
      <c r="C13" s="14"/>
      <c r="D13" s="14"/>
      <c r="E13" s="22"/>
      <c r="F13" s="22"/>
      <c r="G13" s="22"/>
      <c r="H13" s="209"/>
      <c r="I13" s="124"/>
    </row>
    <row r="14" spans="2:9" x14ac:dyDescent="0.2">
      <c r="B14" s="51" t="s">
        <v>344</v>
      </c>
      <c r="C14" s="14" t="s">
        <v>345</v>
      </c>
      <c r="D14" s="14"/>
      <c r="E14" s="22"/>
      <c r="F14" s="126"/>
      <c r="G14" s="198"/>
      <c r="H14" s="209"/>
      <c r="I14" s="135"/>
    </row>
    <row r="15" spans="2:9" x14ac:dyDescent="0.2">
      <c r="B15" s="51"/>
      <c r="C15" s="14"/>
      <c r="D15" s="14"/>
      <c r="E15" s="22"/>
      <c r="F15" s="126"/>
      <c r="G15" s="198"/>
      <c r="H15" s="209"/>
      <c r="I15" s="135"/>
    </row>
    <row r="16" spans="2:9" ht="25.5" x14ac:dyDescent="0.2">
      <c r="B16" s="51" t="s">
        <v>732</v>
      </c>
      <c r="C16" s="14" t="s">
        <v>727</v>
      </c>
      <c r="D16" s="14"/>
      <c r="E16" s="22"/>
      <c r="F16" s="126"/>
      <c r="G16" s="198"/>
      <c r="H16" s="209"/>
      <c r="I16" s="135"/>
    </row>
    <row r="17" spans="2:10" x14ac:dyDescent="0.2">
      <c r="B17" s="51"/>
      <c r="C17" s="14"/>
      <c r="D17" s="14"/>
      <c r="E17" s="22"/>
      <c r="F17" s="126"/>
      <c r="G17" s="198"/>
      <c r="H17" s="209"/>
      <c r="I17" s="135"/>
    </row>
    <row r="18" spans="2:10" ht="25.5" x14ac:dyDescent="0.2">
      <c r="B18" s="51" t="s">
        <v>60</v>
      </c>
      <c r="C18" s="14" t="s">
        <v>721</v>
      </c>
      <c r="D18" s="14"/>
      <c r="E18" s="22" t="s">
        <v>35</v>
      </c>
      <c r="F18" s="126">
        <v>9409</v>
      </c>
      <c r="G18" s="22"/>
      <c r="H18" s="209"/>
      <c r="I18" s="135"/>
    </row>
    <row r="19" spans="2:10" x14ac:dyDescent="0.2">
      <c r="B19" s="51"/>
      <c r="C19" s="14"/>
      <c r="D19" s="14"/>
      <c r="E19" s="22"/>
      <c r="F19" s="126"/>
      <c r="G19" s="22"/>
      <c r="H19" s="209"/>
      <c r="I19" s="135"/>
    </row>
    <row r="20" spans="2:10" ht="25.5" x14ac:dyDescent="0.2">
      <c r="B20" s="51" t="s">
        <v>75</v>
      </c>
      <c r="C20" s="14" t="s">
        <v>720</v>
      </c>
      <c r="D20" s="14"/>
      <c r="E20" s="22" t="s">
        <v>502</v>
      </c>
      <c r="F20" s="126">
        <v>7713</v>
      </c>
      <c r="G20" s="22"/>
      <c r="H20" s="209"/>
      <c r="J20" s="124"/>
    </row>
    <row r="21" spans="2:10" x14ac:dyDescent="0.2">
      <c r="B21" s="51"/>
      <c r="C21" s="14"/>
      <c r="D21" s="14"/>
      <c r="E21" s="22"/>
      <c r="F21" s="126"/>
      <c r="G21" s="22"/>
      <c r="H21" s="209"/>
      <c r="I21" s="124"/>
    </row>
    <row r="22" spans="2:10" ht="25.5" x14ac:dyDescent="0.2">
      <c r="B22" s="51" t="s">
        <v>349</v>
      </c>
      <c r="C22" s="14" t="s">
        <v>724</v>
      </c>
      <c r="D22" s="14"/>
      <c r="E22" s="22" t="s">
        <v>502</v>
      </c>
      <c r="F22" s="126">
        <v>5609</v>
      </c>
      <c r="G22" s="22"/>
      <c r="H22" s="209"/>
      <c r="I22" s="135"/>
    </row>
    <row r="23" spans="2:10" s="38" customFormat="1" x14ac:dyDescent="0.2">
      <c r="B23" s="51"/>
      <c r="C23" s="14"/>
      <c r="D23" s="14"/>
      <c r="E23" s="22"/>
      <c r="F23" s="126"/>
      <c r="G23" s="22"/>
      <c r="H23" s="209"/>
      <c r="I23" s="134"/>
    </row>
    <row r="24" spans="2:10" ht="25.5" x14ac:dyDescent="0.2">
      <c r="B24" s="51" t="s">
        <v>350</v>
      </c>
      <c r="C24" s="14" t="s">
        <v>722</v>
      </c>
      <c r="D24" s="14"/>
      <c r="E24" s="22" t="s">
        <v>502</v>
      </c>
      <c r="F24" s="126">
        <v>6170</v>
      </c>
      <c r="G24" s="22"/>
      <c r="H24" s="209"/>
      <c r="I24" s="135"/>
    </row>
    <row r="25" spans="2:10" x14ac:dyDescent="0.2">
      <c r="B25" s="51"/>
      <c r="C25" s="14"/>
      <c r="D25" s="14"/>
      <c r="E25" s="22"/>
      <c r="F25" s="126"/>
      <c r="G25" s="206"/>
      <c r="H25" s="209"/>
      <c r="I25" s="124"/>
    </row>
    <row r="26" spans="2:10" ht="38.25" x14ac:dyDescent="0.2">
      <c r="B26" s="51" t="s">
        <v>351</v>
      </c>
      <c r="C26" s="14" t="s">
        <v>726</v>
      </c>
      <c r="D26" s="14"/>
      <c r="E26" s="22" t="s">
        <v>502</v>
      </c>
      <c r="F26" s="126">
        <v>562</v>
      </c>
      <c r="G26" s="171"/>
      <c r="H26" s="209"/>
      <c r="I26" s="124"/>
    </row>
    <row r="27" spans="2:10" x14ac:dyDescent="0.2">
      <c r="B27" s="51"/>
      <c r="C27" s="14"/>
      <c r="D27" s="14"/>
      <c r="E27" s="22"/>
      <c r="F27" s="126"/>
      <c r="G27" s="171"/>
      <c r="H27" s="207"/>
      <c r="I27" s="43"/>
    </row>
    <row r="28" spans="2:10" x14ac:dyDescent="0.2">
      <c r="B28" s="51" t="s">
        <v>352</v>
      </c>
      <c r="C28" s="28" t="s">
        <v>337</v>
      </c>
      <c r="D28" s="98"/>
      <c r="E28" s="22"/>
      <c r="F28" s="126"/>
      <c r="G28" s="171"/>
      <c r="H28" s="209"/>
      <c r="I28" s="124"/>
    </row>
    <row r="29" spans="2:10" x14ac:dyDescent="0.2">
      <c r="B29" s="51"/>
      <c r="C29" s="28"/>
      <c r="D29" s="98"/>
      <c r="E29" s="22"/>
      <c r="F29" s="126"/>
      <c r="G29" s="171"/>
      <c r="H29" s="209"/>
      <c r="I29" s="124"/>
    </row>
    <row r="30" spans="2:10" ht="25.5" x14ac:dyDescent="0.2">
      <c r="B30" s="51" t="s">
        <v>353</v>
      </c>
      <c r="C30" s="14" t="s">
        <v>354</v>
      </c>
      <c r="D30" s="14"/>
      <c r="E30" s="22"/>
      <c r="F30" s="126"/>
      <c r="G30" s="171"/>
      <c r="H30" s="209"/>
      <c r="I30" s="124"/>
    </row>
    <row r="31" spans="2:10" x14ac:dyDescent="0.2">
      <c r="B31" s="51"/>
      <c r="C31" s="14"/>
      <c r="D31" s="14"/>
      <c r="E31" s="22"/>
      <c r="F31" s="126"/>
      <c r="G31" s="171"/>
      <c r="H31" s="209"/>
      <c r="I31" s="124"/>
    </row>
    <row r="32" spans="2:10" ht="27" customHeight="1" x14ac:dyDescent="0.2">
      <c r="B32" s="51" t="s">
        <v>60</v>
      </c>
      <c r="C32" s="14" t="s">
        <v>725</v>
      </c>
      <c r="D32" s="14"/>
      <c r="E32" s="22" t="s">
        <v>502</v>
      </c>
      <c r="F32" s="126">
        <v>120</v>
      </c>
      <c r="G32" s="171"/>
      <c r="H32" s="209"/>
      <c r="I32" s="124"/>
    </row>
    <row r="33" spans="2:9" x14ac:dyDescent="0.2">
      <c r="B33" s="51"/>
      <c r="C33" s="14"/>
      <c r="D33" s="14"/>
      <c r="E33" s="22"/>
      <c r="F33" s="126"/>
      <c r="G33" s="171"/>
      <c r="H33" s="209"/>
      <c r="I33" s="124"/>
    </row>
    <row r="34" spans="2:9" ht="26.45" customHeight="1" x14ac:dyDescent="0.2">
      <c r="B34" s="51" t="s">
        <v>66</v>
      </c>
      <c r="C34" s="14" t="s">
        <v>728</v>
      </c>
      <c r="D34" s="14"/>
      <c r="E34" s="22" t="s">
        <v>502</v>
      </c>
      <c r="F34" s="126">
        <v>75</v>
      </c>
      <c r="G34" s="171"/>
      <c r="H34" s="209"/>
      <c r="I34" s="124"/>
    </row>
    <row r="35" spans="2:9" x14ac:dyDescent="0.2">
      <c r="B35" s="51"/>
      <c r="C35" s="14"/>
      <c r="D35" s="14"/>
      <c r="E35" s="22"/>
      <c r="F35" s="22"/>
      <c r="G35" s="198"/>
      <c r="H35" s="209"/>
      <c r="I35" s="124"/>
    </row>
    <row r="36" spans="2:9" x14ac:dyDescent="0.2">
      <c r="B36" s="13"/>
      <c r="C36" s="14"/>
      <c r="D36" s="14"/>
      <c r="E36" s="22"/>
      <c r="F36" s="22"/>
      <c r="G36" s="24"/>
      <c r="H36" s="207"/>
      <c r="I36" s="43"/>
    </row>
    <row r="37" spans="2:9" x14ac:dyDescent="0.2">
      <c r="B37" s="13"/>
      <c r="C37" s="14"/>
      <c r="D37" s="14"/>
      <c r="E37" s="22"/>
      <c r="F37" s="22"/>
      <c r="G37" s="24"/>
      <c r="H37" s="207"/>
      <c r="I37" s="43"/>
    </row>
    <row r="38" spans="2:9" x14ac:dyDescent="0.2">
      <c r="B38" s="13"/>
      <c r="C38" s="14"/>
      <c r="D38" s="14"/>
      <c r="E38" s="22"/>
      <c r="F38" s="22"/>
      <c r="G38" s="24"/>
      <c r="H38" s="207"/>
      <c r="I38" s="43"/>
    </row>
    <row r="39" spans="2:9" x14ac:dyDescent="0.2">
      <c r="B39" s="13"/>
      <c r="C39" s="14"/>
      <c r="D39" s="14"/>
      <c r="E39" s="22"/>
      <c r="F39" s="22"/>
      <c r="G39" s="24"/>
      <c r="H39" s="207"/>
      <c r="I39" s="43"/>
    </row>
    <row r="40" spans="2:9" x14ac:dyDescent="0.2">
      <c r="B40" s="13"/>
      <c r="C40" s="14"/>
      <c r="D40" s="14"/>
      <c r="E40" s="22"/>
      <c r="F40" s="22"/>
      <c r="G40" s="24"/>
      <c r="H40" s="207"/>
      <c r="I40" s="43"/>
    </row>
    <row r="41" spans="2:9" x14ac:dyDescent="0.2">
      <c r="B41" s="13"/>
      <c r="C41" s="14"/>
      <c r="D41" s="14"/>
      <c r="E41" s="22"/>
      <c r="F41" s="22"/>
      <c r="G41" s="24"/>
      <c r="H41" s="207"/>
      <c r="I41" s="43"/>
    </row>
    <row r="42" spans="2:9" x14ac:dyDescent="0.2">
      <c r="B42" s="13"/>
      <c r="C42" s="14"/>
      <c r="D42" s="14"/>
      <c r="E42" s="22"/>
      <c r="F42" s="22"/>
      <c r="G42" s="24"/>
      <c r="H42" s="207"/>
      <c r="I42" s="43"/>
    </row>
    <row r="43" spans="2:9" x14ac:dyDescent="0.2">
      <c r="B43" s="13"/>
      <c r="C43" s="14"/>
      <c r="D43" s="14"/>
      <c r="E43" s="22"/>
      <c r="F43" s="22"/>
      <c r="G43" s="24"/>
      <c r="H43" s="207"/>
      <c r="I43" s="43"/>
    </row>
    <row r="44" spans="2:9" x14ac:dyDescent="0.2">
      <c r="B44" s="13"/>
      <c r="C44" s="14"/>
      <c r="D44" s="14"/>
      <c r="E44" s="22"/>
      <c r="F44" s="22"/>
      <c r="G44" s="24"/>
      <c r="H44" s="207"/>
      <c r="I44" s="43"/>
    </row>
    <row r="45" spans="2:9" x14ac:dyDescent="0.2">
      <c r="B45" s="13"/>
      <c r="C45" s="14"/>
      <c r="D45" s="14"/>
      <c r="E45" s="22"/>
      <c r="F45" s="22"/>
      <c r="G45" s="24"/>
      <c r="H45" s="207"/>
      <c r="I45" s="43"/>
    </row>
    <row r="46" spans="2:9" s="30" customFormat="1" ht="24.95" customHeight="1" x14ac:dyDescent="0.2">
      <c r="B46" s="78" t="str">
        <f>$B$10</f>
        <v>C5.3</v>
      </c>
      <c r="C46" s="32" t="s">
        <v>594</v>
      </c>
      <c r="D46" s="32"/>
      <c r="E46" s="33"/>
      <c r="F46" s="34"/>
      <c r="G46" s="34"/>
      <c r="H46" s="208"/>
      <c r="I46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B66-D0A5-48E5-A94C-63FE2DFBAE61}">
  <sheetPr codeName="Sheet14">
    <tabColor rgb="FF00B0F0"/>
  </sheetPr>
  <dimension ref="B1:I76"/>
  <sheetViews>
    <sheetView view="pageBreakPreview" topLeftCell="A9" zoomScaleNormal="125" zoomScaleSheetLayoutView="100" zoomScalePageLayoutView="125" workbookViewId="0">
      <selection activeCell="H31" sqref="H13:H31"/>
    </sheetView>
  </sheetViews>
  <sheetFormatPr defaultColWidth="6.85546875" defaultRowHeight="12.75" x14ac:dyDescent="0.2"/>
  <cols>
    <col min="1" max="1" width="0.85546875" style="1" customWidth="1"/>
    <col min="2" max="2" width="11.7109375" style="70" customWidth="1"/>
    <col min="3" max="3" width="45.7109375" style="54" customWidth="1"/>
    <col min="4" max="4" width="6.5703125" style="54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30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5" t="str">
        <f>Client2</f>
        <v>Department of Transport</v>
      </c>
    </row>
    <row r="3" spans="2:9" x14ac:dyDescent="0.2">
      <c r="B3" s="73"/>
      <c r="C3" s="87"/>
      <c r="D3" s="87"/>
      <c r="E3" s="72"/>
      <c r="F3" s="72"/>
      <c r="G3" s="72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C5.4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68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51"/>
      <c r="C9" s="14"/>
      <c r="D9" s="14"/>
      <c r="E9" s="15"/>
      <c r="F9" s="15"/>
      <c r="G9" s="22"/>
      <c r="H9" s="17" t="str">
        <f t="shared" ref="H9:H12" si="0">IF(E9="","",F9*G9)</f>
        <v/>
      </c>
      <c r="I9" s="18"/>
    </row>
    <row r="10" spans="2:9" x14ac:dyDescent="0.2">
      <c r="B10" s="67" t="s">
        <v>355</v>
      </c>
      <c r="C10" s="20" t="s">
        <v>356</v>
      </c>
      <c r="D10" s="20"/>
      <c r="E10" s="22"/>
      <c r="F10" s="22"/>
      <c r="G10" s="22"/>
      <c r="H10" s="17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22"/>
      <c r="H11" s="17" t="str">
        <f t="shared" si="0"/>
        <v/>
      </c>
      <c r="I11" s="43"/>
    </row>
    <row r="12" spans="2:9" x14ac:dyDescent="0.2">
      <c r="B12" s="51" t="s">
        <v>357</v>
      </c>
      <c r="C12" s="14" t="s">
        <v>358</v>
      </c>
      <c r="D12" s="14"/>
      <c r="E12" s="22"/>
      <c r="F12" s="23"/>
      <c r="G12" s="188"/>
      <c r="H12" s="17" t="str">
        <f t="shared" si="0"/>
        <v/>
      </c>
      <c r="I12" s="44"/>
    </row>
    <row r="13" spans="2:9" x14ac:dyDescent="0.2">
      <c r="B13" s="51"/>
      <c r="C13" s="14"/>
      <c r="D13" s="14"/>
      <c r="E13" s="22"/>
      <c r="F13" s="23"/>
      <c r="G13" s="22"/>
      <c r="H13" s="17"/>
      <c r="I13" s="43"/>
    </row>
    <row r="14" spans="2:9" ht="25.5" x14ac:dyDescent="0.2">
      <c r="B14" s="51" t="s">
        <v>359</v>
      </c>
      <c r="C14" s="14" t="s">
        <v>729</v>
      </c>
      <c r="D14" s="14"/>
      <c r="E14" s="22" t="s">
        <v>35</v>
      </c>
      <c r="F14" s="23">
        <v>5609</v>
      </c>
      <c r="G14" s="216"/>
      <c r="H14" s="17"/>
      <c r="I14" s="43"/>
    </row>
    <row r="15" spans="2:9" x14ac:dyDescent="0.2">
      <c r="B15" s="51"/>
      <c r="C15" s="14"/>
      <c r="D15" s="14"/>
      <c r="E15" s="22"/>
      <c r="F15" s="23"/>
      <c r="G15" s="216"/>
      <c r="H15" s="17"/>
      <c r="I15" s="43"/>
    </row>
    <row r="16" spans="2:9" x14ac:dyDescent="0.2">
      <c r="B16" s="51"/>
      <c r="C16" s="14"/>
      <c r="D16" s="14"/>
      <c r="E16" s="22"/>
      <c r="F16" s="23"/>
      <c r="G16" s="216"/>
      <c r="H16" s="17"/>
    </row>
    <row r="17" spans="2:9" ht="25.5" x14ac:dyDescent="0.2">
      <c r="B17" s="51" t="s">
        <v>360</v>
      </c>
      <c r="C17" s="14" t="s">
        <v>361</v>
      </c>
      <c r="D17" s="14"/>
      <c r="E17" s="22"/>
      <c r="F17" s="23"/>
      <c r="G17" s="39"/>
      <c r="H17" s="17"/>
    </row>
    <row r="18" spans="2:9" x14ac:dyDescent="0.2">
      <c r="B18" s="51"/>
      <c r="C18" s="14"/>
      <c r="D18" s="14"/>
      <c r="E18" s="22"/>
      <c r="F18" s="23"/>
      <c r="G18" s="22"/>
      <c r="H18" s="17"/>
      <c r="I18" s="43"/>
    </row>
    <row r="19" spans="2:9" ht="25.5" x14ac:dyDescent="0.2">
      <c r="B19" s="51" t="s">
        <v>362</v>
      </c>
      <c r="C19" s="14" t="s">
        <v>730</v>
      </c>
      <c r="D19" s="14"/>
      <c r="E19" s="22"/>
      <c r="F19" s="23"/>
      <c r="G19" s="22"/>
      <c r="H19" s="17"/>
      <c r="I19" s="43"/>
    </row>
    <row r="20" spans="2:9" x14ac:dyDescent="0.2">
      <c r="B20" s="51"/>
      <c r="C20" s="14"/>
      <c r="D20" s="14"/>
      <c r="E20" s="22"/>
      <c r="F20" s="23"/>
      <c r="G20" s="188"/>
      <c r="H20" s="17"/>
      <c r="I20" s="44"/>
    </row>
    <row r="21" spans="2:9" x14ac:dyDescent="0.2">
      <c r="B21" s="51" t="s">
        <v>60</v>
      </c>
      <c r="C21" s="14" t="s">
        <v>363</v>
      </c>
      <c r="D21" s="14"/>
      <c r="E21" s="22" t="s">
        <v>7</v>
      </c>
      <c r="F21" s="26">
        <v>530</v>
      </c>
      <c r="G21" s="22"/>
      <c r="H21" s="17"/>
      <c r="I21" s="18"/>
    </row>
    <row r="22" spans="2:9" s="38" customFormat="1" x14ac:dyDescent="0.2">
      <c r="B22" s="51"/>
      <c r="C22" s="14"/>
      <c r="D22" s="14"/>
      <c r="E22" s="15"/>
      <c r="F22" s="26"/>
      <c r="G22" s="22"/>
      <c r="H22" s="17"/>
      <c r="I22" s="18"/>
    </row>
    <row r="23" spans="2:9" ht="25.5" x14ac:dyDescent="0.2">
      <c r="B23" s="51" t="s">
        <v>365</v>
      </c>
      <c r="C23" s="14" t="s">
        <v>366</v>
      </c>
      <c r="D23" s="14"/>
      <c r="E23" s="22"/>
      <c r="F23" s="22"/>
      <c r="G23" s="188"/>
      <c r="H23" s="17"/>
      <c r="I23" s="43"/>
    </row>
    <row r="24" spans="2:9" x14ac:dyDescent="0.2">
      <c r="B24" s="51"/>
      <c r="C24" s="14"/>
      <c r="D24" s="14"/>
      <c r="E24" s="22"/>
      <c r="F24" s="22"/>
      <c r="G24" s="188"/>
      <c r="H24" s="17"/>
      <c r="I24" s="43"/>
    </row>
    <row r="25" spans="2:9" x14ac:dyDescent="0.2">
      <c r="B25" s="51" t="s">
        <v>367</v>
      </c>
      <c r="C25" s="14" t="s">
        <v>368</v>
      </c>
      <c r="D25" s="14"/>
      <c r="E25" s="22" t="s">
        <v>409</v>
      </c>
      <c r="F25" s="177">
        <v>17984</v>
      </c>
      <c r="G25" s="188"/>
      <c r="H25" s="17"/>
      <c r="I25" s="43"/>
    </row>
    <row r="26" spans="2:9" x14ac:dyDescent="0.2">
      <c r="B26" s="51"/>
      <c r="C26" s="14"/>
      <c r="D26" s="14"/>
      <c r="E26" s="22"/>
      <c r="F26" s="177"/>
      <c r="G26" s="188"/>
      <c r="H26" s="17"/>
      <c r="I26" s="43"/>
    </row>
    <row r="27" spans="2:9" x14ac:dyDescent="0.2">
      <c r="B27" s="51"/>
      <c r="C27" s="14"/>
      <c r="D27" s="14"/>
      <c r="E27" s="22"/>
      <c r="F27" s="177"/>
      <c r="G27" s="188"/>
      <c r="H27" s="17"/>
      <c r="I27" s="43"/>
    </row>
    <row r="28" spans="2:9" x14ac:dyDescent="0.2">
      <c r="B28" s="51"/>
      <c r="C28" s="14"/>
      <c r="D28" s="14"/>
      <c r="E28" s="22"/>
      <c r="F28" s="177"/>
      <c r="G28" s="188"/>
      <c r="H28" s="17"/>
      <c r="I28" s="43"/>
    </row>
    <row r="29" spans="2:9" x14ac:dyDescent="0.2">
      <c r="B29" s="51"/>
      <c r="C29" s="14"/>
      <c r="D29" s="14"/>
      <c r="E29" s="22"/>
      <c r="F29" s="177"/>
      <c r="G29" s="188"/>
      <c r="H29" s="17"/>
      <c r="I29" s="43"/>
    </row>
    <row r="30" spans="2:9" x14ac:dyDescent="0.2">
      <c r="B30" s="51"/>
      <c r="C30" s="14"/>
      <c r="D30" s="14"/>
      <c r="E30" s="22"/>
      <c r="F30" s="177"/>
      <c r="G30" s="188"/>
      <c r="H30" s="17"/>
      <c r="I30" s="43"/>
    </row>
    <row r="31" spans="2:9" x14ac:dyDescent="0.2">
      <c r="B31" s="51"/>
      <c r="C31" s="14"/>
      <c r="D31" s="14"/>
      <c r="E31" s="22"/>
      <c r="F31" s="177"/>
      <c r="G31" s="188"/>
      <c r="H31" s="17"/>
      <c r="I31" s="43"/>
    </row>
    <row r="32" spans="2:9" x14ac:dyDescent="0.2">
      <c r="B32" s="51"/>
      <c r="C32" s="14"/>
      <c r="D32" s="14"/>
      <c r="E32" s="22"/>
      <c r="F32" s="177"/>
      <c r="G32" s="188"/>
      <c r="H32" s="17"/>
      <c r="I32" s="43"/>
    </row>
    <row r="33" spans="2:9" x14ac:dyDescent="0.2">
      <c r="B33" s="51"/>
      <c r="C33" s="14"/>
      <c r="D33" s="14"/>
      <c r="E33" s="22"/>
      <c r="F33" s="177"/>
      <c r="G33" s="188"/>
      <c r="H33" s="17"/>
      <c r="I33" s="43"/>
    </row>
    <row r="34" spans="2:9" x14ac:dyDescent="0.2">
      <c r="B34" s="51"/>
      <c r="C34" s="14"/>
      <c r="D34" s="14"/>
      <c r="E34" s="22"/>
      <c r="F34" s="177"/>
      <c r="G34" s="188"/>
      <c r="H34" s="17"/>
      <c r="I34" s="43"/>
    </row>
    <row r="35" spans="2:9" x14ac:dyDescent="0.2">
      <c r="B35" s="51"/>
      <c r="C35" s="14"/>
      <c r="D35" s="14"/>
      <c r="E35" s="22"/>
      <c r="F35" s="177"/>
      <c r="G35" s="188"/>
      <c r="H35" s="17"/>
      <c r="I35" s="43"/>
    </row>
    <row r="36" spans="2:9" x14ac:dyDescent="0.2">
      <c r="B36" s="51"/>
      <c r="C36" s="14"/>
      <c r="D36" s="14"/>
      <c r="E36" s="22"/>
      <c r="F36" s="177"/>
      <c r="G36" s="188"/>
      <c r="H36" s="17"/>
      <c r="I36" s="43"/>
    </row>
    <row r="37" spans="2:9" x14ac:dyDescent="0.2">
      <c r="B37" s="51"/>
      <c r="C37" s="14"/>
      <c r="D37" s="14"/>
      <c r="E37" s="22"/>
      <c r="F37" s="177"/>
      <c r="G37" s="188"/>
      <c r="H37" s="17"/>
      <c r="I37" s="43"/>
    </row>
    <row r="38" spans="2:9" x14ac:dyDescent="0.2">
      <c r="B38" s="51"/>
      <c r="C38" s="14"/>
      <c r="D38" s="14"/>
      <c r="E38" s="22"/>
      <c r="F38" s="177"/>
      <c r="G38" s="188"/>
      <c r="H38" s="17"/>
      <c r="I38" s="43"/>
    </row>
    <row r="39" spans="2:9" x14ac:dyDescent="0.2">
      <c r="B39" s="51"/>
      <c r="C39" s="14"/>
      <c r="D39" s="14"/>
      <c r="E39" s="22"/>
      <c r="F39" s="177"/>
      <c r="G39" s="188"/>
      <c r="H39" s="17"/>
      <c r="I39" s="43"/>
    </row>
    <row r="40" spans="2:9" x14ac:dyDescent="0.2">
      <c r="B40" s="51"/>
      <c r="C40" s="14"/>
      <c r="D40" s="14"/>
      <c r="E40" s="22"/>
      <c r="F40" s="177"/>
      <c r="G40" s="188"/>
      <c r="H40" s="17"/>
      <c r="I40" s="43"/>
    </row>
    <row r="41" spans="2:9" x14ac:dyDescent="0.2">
      <c r="B41" s="51"/>
      <c r="C41" s="14"/>
      <c r="D41" s="14"/>
      <c r="E41" s="22"/>
      <c r="F41" s="177"/>
      <c r="G41" s="188"/>
      <c r="H41" s="17"/>
      <c r="I41" s="43"/>
    </row>
    <row r="42" spans="2:9" x14ac:dyDescent="0.2">
      <c r="B42" s="51"/>
      <c r="C42" s="14"/>
      <c r="D42" s="14"/>
      <c r="E42" s="22"/>
      <c r="F42" s="177"/>
      <c r="G42" s="188"/>
      <c r="H42" s="17"/>
      <c r="I42" s="43"/>
    </row>
    <row r="43" spans="2:9" x14ac:dyDescent="0.2">
      <c r="B43" s="51"/>
      <c r="C43" s="14"/>
      <c r="D43" s="14"/>
      <c r="E43" s="22"/>
      <c r="F43" s="177"/>
      <c r="G43" s="188"/>
      <c r="H43" s="17"/>
      <c r="I43" s="43"/>
    </row>
    <row r="44" spans="2:9" x14ac:dyDescent="0.2">
      <c r="B44" s="51"/>
      <c r="C44" s="14"/>
      <c r="D44" s="14"/>
      <c r="E44" s="22"/>
      <c r="F44" s="177"/>
      <c r="G44" s="188"/>
      <c r="H44" s="17"/>
      <c r="I44" s="43"/>
    </row>
    <row r="45" spans="2:9" x14ac:dyDescent="0.2">
      <c r="B45" s="51"/>
      <c r="C45" s="14"/>
      <c r="D45" s="14"/>
      <c r="E45" s="22"/>
      <c r="F45" s="177"/>
      <c r="G45" s="188"/>
      <c r="H45" s="17"/>
      <c r="I45" s="43"/>
    </row>
    <row r="46" spans="2:9" x14ac:dyDescent="0.2">
      <c r="B46" s="51"/>
      <c r="C46" s="14"/>
      <c r="D46" s="14"/>
      <c r="E46" s="22"/>
      <c r="F46" s="177"/>
      <c r="G46" s="188"/>
      <c r="H46" s="17"/>
      <c r="I46" s="43"/>
    </row>
    <row r="47" spans="2:9" x14ac:dyDescent="0.2">
      <c r="B47" s="51"/>
      <c r="C47" s="14"/>
      <c r="D47" s="14"/>
      <c r="E47" s="22"/>
      <c r="F47" s="177"/>
      <c r="G47" s="188"/>
      <c r="H47" s="17"/>
      <c r="I47" s="43"/>
    </row>
    <row r="48" spans="2:9" x14ac:dyDescent="0.2">
      <c r="B48" s="51"/>
      <c r="C48" s="14"/>
      <c r="D48" s="14"/>
      <c r="E48" s="22"/>
      <c r="F48" s="177"/>
      <c r="G48" s="188"/>
      <c r="H48" s="17"/>
      <c r="I48" s="43"/>
    </row>
    <row r="49" spans="2:9" x14ac:dyDescent="0.2">
      <c r="B49" s="51"/>
      <c r="C49" s="14"/>
      <c r="D49" s="14"/>
      <c r="E49" s="22"/>
      <c r="F49" s="177"/>
      <c r="G49" s="188"/>
      <c r="H49" s="17"/>
      <c r="I49" s="43"/>
    </row>
    <row r="50" spans="2:9" x14ac:dyDescent="0.2">
      <c r="B50" s="51"/>
      <c r="C50" s="14"/>
      <c r="D50" s="14"/>
      <c r="E50" s="22"/>
      <c r="F50" s="177"/>
      <c r="G50" s="188"/>
      <c r="H50" s="17"/>
      <c r="I50" s="43"/>
    </row>
    <row r="51" spans="2:9" x14ac:dyDescent="0.2">
      <c r="B51" s="51"/>
      <c r="C51" s="14"/>
      <c r="D51" s="14"/>
      <c r="E51" s="22"/>
      <c r="F51" s="177"/>
      <c r="G51" s="188"/>
      <c r="H51" s="17"/>
      <c r="I51" s="43"/>
    </row>
    <row r="52" spans="2:9" x14ac:dyDescent="0.2">
      <c r="B52" s="51"/>
      <c r="C52" s="14"/>
      <c r="D52" s="14"/>
      <c r="E52" s="22"/>
      <c r="F52" s="177"/>
      <c r="G52" s="188"/>
      <c r="H52" s="17"/>
      <c r="I52" s="43"/>
    </row>
    <row r="53" spans="2:9" x14ac:dyDescent="0.2">
      <c r="B53" s="51"/>
      <c r="C53" s="14"/>
      <c r="D53" s="14"/>
      <c r="E53" s="22"/>
      <c r="F53" s="177"/>
      <c r="G53" s="188"/>
      <c r="H53" s="17"/>
      <c r="I53" s="43"/>
    </row>
    <row r="54" spans="2:9" x14ac:dyDescent="0.2">
      <c r="B54" s="51"/>
      <c r="C54" s="14"/>
      <c r="D54" s="14"/>
      <c r="E54" s="22"/>
      <c r="F54" s="177"/>
      <c r="G54" s="188"/>
      <c r="H54" s="17"/>
      <c r="I54" s="43"/>
    </row>
    <row r="55" spans="2:9" x14ac:dyDescent="0.2">
      <c r="B55" s="51"/>
      <c r="C55" s="14"/>
      <c r="D55" s="14"/>
      <c r="E55" s="22"/>
      <c r="F55" s="177"/>
      <c r="G55" s="188"/>
      <c r="H55" s="17"/>
      <c r="I55" s="43"/>
    </row>
    <row r="56" spans="2:9" x14ac:dyDescent="0.2">
      <c r="B56" s="51"/>
      <c r="C56" s="14"/>
      <c r="D56" s="14"/>
      <c r="E56" s="22"/>
      <c r="F56" s="177"/>
      <c r="G56" s="188"/>
      <c r="H56" s="17"/>
      <c r="I56" s="43"/>
    </row>
    <row r="57" spans="2:9" x14ac:dyDescent="0.2">
      <c r="B57" s="51"/>
      <c r="C57" s="14"/>
      <c r="D57" s="14"/>
      <c r="E57" s="22"/>
      <c r="F57" s="177"/>
      <c r="G57" s="188"/>
      <c r="H57" s="17"/>
      <c r="I57" s="43"/>
    </row>
    <row r="58" spans="2:9" x14ac:dyDescent="0.2">
      <c r="B58" s="51"/>
      <c r="C58" s="14"/>
      <c r="D58" s="14"/>
      <c r="E58" s="22"/>
      <c r="F58" s="177"/>
      <c r="G58" s="188"/>
      <c r="H58" s="17"/>
      <c r="I58" s="43"/>
    </row>
    <row r="59" spans="2:9" x14ac:dyDescent="0.2">
      <c r="B59" s="51"/>
      <c r="C59" s="14"/>
      <c r="D59" s="14"/>
      <c r="E59" s="22"/>
      <c r="F59" s="177"/>
      <c r="G59" s="188"/>
      <c r="H59" s="17"/>
      <c r="I59" s="43"/>
    </row>
    <row r="60" spans="2:9" x14ac:dyDescent="0.2">
      <c r="B60" s="51"/>
      <c r="C60" s="14"/>
      <c r="D60" s="14"/>
      <c r="E60" s="22"/>
      <c r="F60" s="177"/>
      <c r="G60" s="188"/>
      <c r="H60" s="17"/>
      <c r="I60" s="43"/>
    </row>
    <row r="61" spans="2:9" x14ac:dyDescent="0.2">
      <c r="B61" s="51"/>
      <c r="C61" s="14"/>
      <c r="D61" s="14"/>
      <c r="E61" s="22"/>
      <c r="F61" s="177"/>
      <c r="G61" s="188"/>
      <c r="H61" s="17"/>
      <c r="I61" s="43"/>
    </row>
    <row r="62" spans="2:9" x14ac:dyDescent="0.2">
      <c r="B62" s="51"/>
      <c r="C62" s="14"/>
      <c r="D62" s="14"/>
      <c r="E62" s="22"/>
      <c r="F62" s="177"/>
      <c r="G62" s="188"/>
      <c r="H62" s="17"/>
      <c r="I62" s="43"/>
    </row>
    <row r="63" spans="2:9" x14ac:dyDescent="0.2">
      <c r="B63" s="51"/>
      <c r="C63" s="14"/>
      <c r="D63" s="14"/>
      <c r="E63" s="22"/>
      <c r="F63" s="177"/>
      <c r="G63" s="188"/>
      <c r="H63" s="17"/>
      <c r="I63" s="43"/>
    </row>
    <row r="64" spans="2:9" x14ac:dyDescent="0.2">
      <c r="B64" s="51"/>
      <c r="C64" s="14"/>
      <c r="D64" s="14"/>
      <c r="E64" s="22"/>
      <c r="F64" s="177"/>
      <c r="G64" s="188"/>
      <c r="H64" s="17"/>
      <c r="I64" s="43"/>
    </row>
    <row r="65" spans="2:9" x14ac:dyDescent="0.2">
      <c r="B65" s="51"/>
      <c r="C65" s="14"/>
      <c r="D65" s="14"/>
      <c r="E65" s="22"/>
      <c r="F65" s="177"/>
      <c r="G65" s="188"/>
      <c r="H65" s="17"/>
      <c r="I65" s="43"/>
    </row>
    <row r="66" spans="2:9" x14ac:dyDescent="0.2">
      <c r="B66" s="51"/>
      <c r="C66" s="14"/>
      <c r="D66" s="14"/>
      <c r="E66" s="22"/>
      <c r="F66" s="177"/>
      <c r="G66" s="188"/>
      <c r="H66" s="17"/>
      <c r="I66" s="43"/>
    </row>
    <row r="67" spans="2:9" x14ac:dyDescent="0.2">
      <c r="B67" s="51"/>
      <c r="C67" s="14"/>
      <c r="D67" s="14"/>
      <c r="E67" s="22"/>
      <c r="F67" s="177"/>
      <c r="G67" s="188"/>
      <c r="H67" s="17"/>
      <c r="I67" s="43"/>
    </row>
    <row r="68" spans="2:9" x14ac:dyDescent="0.2">
      <c r="B68" s="51"/>
      <c r="C68" s="14"/>
      <c r="D68" s="14"/>
      <c r="E68" s="22"/>
      <c r="F68" s="177"/>
      <c r="G68" s="188"/>
      <c r="H68" s="17"/>
      <c r="I68" s="43"/>
    </row>
    <row r="69" spans="2:9" x14ac:dyDescent="0.2">
      <c r="B69" s="51"/>
      <c r="C69" s="14"/>
      <c r="D69" s="14"/>
      <c r="E69" s="22"/>
      <c r="F69" s="177"/>
      <c r="G69" s="188"/>
      <c r="H69" s="17"/>
      <c r="I69" s="43"/>
    </row>
    <row r="70" spans="2:9" x14ac:dyDescent="0.2">
      <c r="B70" s="51"/>
      <c r="C70" s="14"/>
      <c r="D70" s="14"/>
      <c r="E70" s="22"/>
      <c r="F70" s="22"/>
      <c r="G70" s="188"/>
      <c r="H70" s="17" t="str">
        <f t="shared" ref="H70:H75" si="1">IF(E70="","",F70*G70)</f>
        <v/>
      </c>
      <c r="I70" s="43"/>
    </row>
    <row r="71" spans="2:9" x14ac:dyDescent="0.2">
      <c r="B71" s="51"/>
      <c r="C71" s="14"/>
      <c r="D71" s="14"/>
      <c r="E71" s="22"/>
      <c r="F71" s="22"/>
      <c r="G71" s="188"/>
      <c r="H71" s="17" t="str">
        <f t="shared" si="1"/>
        <v/>
      </c>
      <c r="I71" s="43"/>
    </row>
    <row r="72" spans="2:9" x14ac:dyDescent="0.2">
      <c r="B72" s="51"/>
      <c r="C72" s="14"/>
      <c r="D72" s="14"/>
      <c r="E72" s="22"/>
      <c r="F72" s="22"/>
      <c r="G72" s="188"/>
      <c r="H72" s="17" t="str">
        <f t="shared" si="1"/>
        <v/>
      </c>
      <c r="I72" s="43"/>
    </row>
    <row r="73" spans="2:9" x14ac:dyDescent="0.2">
      <c r="B73" s="51"/>
      <c r="C73" s="14"/>
      <c r="D73" s="14"/>
      <c r="E73" s="22"/>
      <c r="F73" s="22"/>
      <c r="G73" s="188"/>
      <c r="H73" s="17" t="str">
        <f t="shared" si="1"/>
        <v/>
      </c>
      <c r="I73" s="43"/>
    </row>
    <row r="74" spans="2:9" x14ac:dyDescent="0.2">
      <c r="B74" s="51"/>
      <c r="C74" s="14"/>
      <c r="D74" s="14"/>
      <c r="E74" s="22"/>
      <c r="F74" s="22"/>
      <c r="G74" s="188"/>
      <c r="H74" s="17" t="str">
        <f t="shared" si="1"/>
        <v/>
      </c>
      <c r="I74" s="43"/>
    </row>
    <row r="75" spans="2:9" x14ac:dyDescent="0.2">
      <c r="B75" s="51"/>
      <c r="C75" s="14"/>
      <c r="D75" s="14"/>
      <c r="E75" s="22"/>
      <c r="F75" s="22"/>
      <c r="G75" s="188"/>
      <c r="H75" s="17" t="str">
        <f t="shared" si="1"/>
        <v/>
      </c>
      <c r="I75" s="43"/>
    </row>
    <row r="76" spans="2:9" s="30" customFormat="1" ht="24.95" customHeight="1" x14ac:dyDescent="0.2">
      <c r="B76" s="78" t="str">
        <f>$B$10</f>
        <v>C5.4</v>
      </c>
      <c r="C76" s="32" t="s">
        <v>594</v>
      </c>
      <c r="D76" s="32"/>
      <c r="E76" s="33"/>
      <c r="F76" s="34"/>
      <c r="G76" s="187"/>
      <c r="H76" s="35"/>
      <c r="I76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16E6-34D4-4A1D-B9BA-877796141B5E}">
  <sheetPr codeName="Sheet16">
    <tabColor rgb="FF00B0F0"/>
  </sheetPr>
  <dimension ref="B1:I65"/>
  <sheetViews>
    <sheetView view="pageBreakPreview" topLeftCell="A34" zoomScaleNormal="125" zoomScaleSheetLayoutView="100" zoomScalePageLayoutView="125" workbookViewId="0">
      <selection activeCell="H25" sqref="H11:H25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7.4257812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3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C8.1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86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99"/>
      <c r="C9" s="54"/>
      <c r="D9" s="14"/>
      <c r="E9" s="255"/>
      <c r="F9" s="76"/>
      <c r="G9" s="257"/>
      <c r="H9" s="17" t="str">
        <f t="shared" ref="H9:H28" si="0">IF(E9="","",F9*G9)</f>
        <v/>
      </c>
      <c r="I9" s="18"/>
    </row>
    <row r="10" spans="2:9" x14ac:dyDescent="0.2">
      <c r="B10" s="67" t="s">
        <v>372</v>
      </c>
      <c r="C10" s="7" t="s">
        <v>373</v>
      </c>
      <c r="D10" s="20"/>
      <c r="E10" s="160"/>
      <c r="F10" s="22"/>
      <c r="G10" s="258"/>
      <c r="H10" s="17" t="str">
        <f t="shared" si="0"/>
        <v/>
      </c>
      <c r="I10" s="43"/>
    </row>
    <row r="11" spans="2:9" s="215" customFormat="1" x14ac:dyDescent="0.2">
      <c r="B11" s="210"/>
      <c r="C11" s="253"/>
      <c r="D11" s="211"/>
      <c r="E11" s="256"/>
      <c r="F11" s="212"/>
      <c r="G11" s="259"/>
      <c r="H11" s="213"/>
      <c r="I11" s="214"/>
    </row>
    <row r="12" spans="2:9" x14ac:dyDescent="0.2">
      <c r="B12" s="51" t="s">
        <v>374</v>
      </c>
      <c r="C12" s="54" t="s">
        <v>376</v>
      </c>
      <c r="D12" s="14" t="s">
        <v>706</v>
      </c>
      <c r="E12" s="160" t="s">
        <v>409</v>
      </c>
      <c r="F12" s="23">
        <v>21594</v>
      </c>
      <c r="G12" s="274"/>
      <c r="H12" s="17"/>
      <c r="I12" s="44"/>
    </row>
    <row r="13" spans="2:9" x14ac:dyDescent="0.2">
      <c r="B13" s="51"/>
      <c r="C13" s="54"/>
      <c r="D13" s="14"/>
      <c r="E13" s="160"/>
      <c r="F13" s="23"/>
      <c r="G13" s="260"/>
      <c r="H13" s="17"/>
      <c r="I13" s="44"/>
    </row>
    <row r="14" spans="2:9" x14ac:dyDescent="0.2">
      <c r="B14" s="51" t="s">
        <v>375</v>
      </c>
      <c r="C14" s="54" t="s">
        <v>377</v>
      </c>
      <c r="D14" s="14" t="s">
        <v>706</v>
      </c>
      <c r="E14" s="160" t="s">
        <v>409</v>
      </c>
      <c r="F14" s="23">
        <v>16967</v>
      </c>
      <c r="G14" s="274"/>
      <c r="H14" s="17"/>
      <c r="I14" s="44"/>
    </row>
    <row r="15" spans="2:9" x14ac:dyDescent="0.2">
      <c r="B15" s="51"/>
      <c r="C15" s="54"/>
      <c r="D15" s="14"/>
      <c r="E15" s="160"/>
      <c r="F15" s="23"/>
      <c r="G15" s="261"/>
      <c r="H15" s="17"/>
    </row>
    <row r="16" spans="2:9" x14ac:dyDescent="0.2">
      <c r="B16" s="250" t="s">
        <v>743</v>
      </c>
      <c r="C16" s="254" t="s">
        <v>745</v>
      </c>
      <c r="D16" s="14"/>
      <c r="E16" s="176"/>
      <c r="F16" s="47"/>
      <c r="G16" s="261"/>
      <c r="H16" s="17"/>
    </row>
    <row r="17" spans="2:9" x14ac:dyDescent="0.2">
      <c r="B17" s="251"/>
      <c r="C17" s="254"/>
      <c r="D17" s="14"/>
      <c r="E17" s="176"/>
      <c r="F17" s="47"/>
      <c r="G17" s="261"/>
      <c r="H17" s="17"/>
    </row>
    <row r="18" spans="2:9" x14ac:dyDescent="0.2">
      <c r="B18" s="250" t="s">
        <v>744</v>
      </c>
      <c r="C18" s="254" t="s">
        <v>746</v>
      </c>
      <c r="D18" s="14" t="s">
        <v>706</v>
      </c>
      <c r="E18" s="176" t="s">
        <v>601</v>
      </c>
      <c r="F18" s="250">
        <v>157</v>
      </c>
      <c r="G18" s="275"/>
      <c r="H18" s="17"/>
    </row>
    <row r="19" spans="2:9" x14ac:dyDescent="0.2">
      <c r="B19" s="51"/>
      <c r="C19" s="54"/>
      <c r="D19" s="14"/>
      <c r="E19" s="160"/>
      <c r="F19" s="250"/>
      <c r="G19" s="261"/>
      <c r="H19" s="17"/>
    </row>
    <row r="20" spans="2:9" ht="25.5" x14ac:dyDescent="0.2">
      <c r="B20" s="252" t="s">
        <v>742</v>
      </c>
      <c r="C20" s="119" t="s">
        <v>741</v>
      </c>
      <c r="D20" s="14"/>
      <c r="E20" s="160" t="s">
        <v>409</v>
      </c>
      <c r="F20" s="250">
        <v>2584</v>
      </c>
      <c r="G20" s="258"/>
      <c r="H20" s="17"/>
      <c r="I20" s="43"/>
    </row>
    <row r="21" spans="2:9" x14ac:dyDescent="0.2">
      <c r="B21" s="51"/>
      <c r="C21" s="54"/>
      <c r="D21" s="14"/>
      <c r="E21" s="160"/>
      <c r="F21" s="23"/>
      <c r="G21" s="258"/>
      <c r="H21" s="17"/>
      <c r="I21" s="43"/>
    </row>
    <row r="22" spans="2:9" x14ac:dyDescent="0.2">
      <c r="B22" s="51"/>
      <c r="C22" s="54"/>
      <c r="D22" s="14"/>
      <c r="E22" s="160"/>
      <c r="F22" s="23"/>
      <c r="G22" s="161"/>
      <c r="H22" s="17"/>
      <c r="I22" s="44"/>
    </row>
    <row r="23" spans="2:9" x14ac:dyDescent="0.2">
      <c r="B23" s="51"/>
      <c r="C23" s="54"/>
      <c r="D23" s="14"/>
      <c r="E23" s="160"/>
      <c r="F23" s="26"/>
      <c r="G23" s="262"/>
      <c r="H23" s="17"/>
      <c r="I23" s="18"/>
    </row>
    <row r="24" spans="2:9" s="38" customFormat="1" x14ac:dyDescent="0.2">
      <c r="B24" s="13"/>
      <c r="C24" s="54"/>
      <c r="D24" s="14"/>
      <c r="E24" s="255"/>
      <c r="F24" s="26"/>
      <c r="G24" s="262"/>
      <c r="H24" s="17"/>
      <c r="I24" s="18"/>
    </row>
    <row r="25" spans="2:9" x14ac:dyDescent="0.2">
      <c r="B25" s="13"/>
      <c r="C25" s="54"/>
      <c r="D25" s="14"/>
      <c r="E25" s="160"/>
      <c r="F25" s="23"/>
      <c r="G25" s="161"/>
      <c r="H25" s="17"/>
      <c r="I25" s="44"/>
    </row>
    <row r="26" spans="2:9" x14ac:dyDescent="0.2">
      <c r="B26" s="13"/>
      <c r="C26" s="54"/>
      <c r="D26" s="14"/>
      <c r="E26" s="160"/>
      <c r="F26" s="23"/>
      <c r="G26" s="161"/>
      <c r="H26" s="17" t="str">
        <f t="shared" si="0"/>
        <v/>
      </c>
      <c r="I26" s="44"/>
    </row>
    <row r="27" spans="2:9" x14ac:dyDescent="0.2">
      <c r="B27" s="13"/>
      <c r="C27" s="54"/>
      <c r="D27" s="14"/>
      <c r="E27" s="160"/>
      <c r="F27" s="23"/>
      <c r="G27" s="263"/>
      <c r="H27" s="17" t="str">
        <f t="shared" si="0"/>
        <v/>
      </c>
      <c r="I27" s="43"/>
    </row>
    <row r="28" spans="2:9" x14ac:dyDescent="0.2">
      <c r="B28" s="13"/>
      <c r="C28" s="54"/>
      <c r="D28" s="14"/>
      <c r="E28" s="160"/>
      <c r="F28" s="23"/>
      <c r="G28" s="263"/>
      <c r="H28" s="17" t="str">
        <f t="shared" si="0"/>
        <v/>
      </c>
      <c r="I28" s="43"/>
    </row>
    <row r="29" spans="2:9" x14ac:dyDescent="0.2">
      <c r="B29" s="13"/>
      <c r="C29" s="54"/>
      <c r="D29" s="14"/>
      <c r="E29" s="22"/>
      <c r="F29" s="23"/>
      <c r="G29" s="45"/>
      <c r="H29" s="17" t="str">
        <f t="shared" ref="H29:H60" si="1">IF(E29="","",F29*G29)</f>
        <v/>
      </c>
      <c r="I29" s="43"/>
    </row>
    <row r="30" spans="2:9" x14ac:dyDescent="0.2">
      <c r="B30" s="13"/>
      <c r="C30" s="54"/>
      <c r="D30" s="14"/>
      <c r="E30" s="22"/>
      <c r="F30" s="23"/>
      <c r="G30" s="45"/>
      <c r="H30" s="17" t="str">
        <f t="shared" si="1"/>
        <v/>
      </c>
      <c r="I30" s="43"/>
    </row>
    <row r="31" spans="2:9" x14ac:dyDescent="0.2">
      <c r="B31" s="13"/>
      <c r="C31" s="98"/>
      <c r="D31" s="14"/>
      <c r="E31" s="22"/>
      <c r="F31" s="22"/>
      <c r="G31" s="42"/>
      <c r="H31" s="17" t="str">
        <f t="shared" si="1"/>
        <v/>
      </c>
      <c r="I31" s="43"/>
    </row>
    <row r="32" spans="2:9" x14ac:dyDescent="0.2">
      <c r="B32" s="13"/>
      <c r="C32" s="98"/>
      <c r="D32" s="14"/>
      <c r="E32" s="22"/>
      <c r="F32" s="22"/>
      <c r="G32" s="42"/>
      <c r="H32" s="17" t="str">
        <f t="shared" si="1"/>
        <v/>
      </c>
      <c r="I32" s="43"/>
    </row>
    <row r="33" spans="2:9" x14ac:dyDescent="0.2">
      <c r="B33" s="13"/>
      <c r="C33" s="98"/>
      <c r="D33" s="14"/>
      <c r="E33" s="22"/>
      <c r="F33" s="22"/>
      <c r="G33" s="40"/>
      <c r="H33" s="17" t="str">
        <f t="shared" si="1"/>
        <v/>
      </c>
      <c r="I33" s="43"/>
    </row>
    <row r="34" spans="2:9" x14ac:dyDescent="0.2">
      <c r="B34" s="13"/>
      <c r="C34" s="98"/>
      <c r="D34" s="14"/>
      <c r="E34" s="22"/>
      <c r="F34" s="22"/>
      <c r="G34" s="40"/>
      <c r="H34" s="17" t="str">
        <f t="shared" si="1"/>
        <v/>
      </c>
      <c r="I34" s="43"/>
    </row>
    <row r="35" spans="2:9" x14ac:dyDescent="0.2">
      <c r="B35" s="13"/>
      <c r="C35" s="98"/>
      <c r="D35" s="14"/>
      <c r="E35" s="22"/>
      <c r="F35" s="22"/>
      <c r="G35" s="40"/>
      <c r="H35" s="17" t="str">
        <f t="shared" si="1"/>
        <v/>
      </c>
      <c r="I35" s="43"/>
    </row>
    <row r="36" spans="2:9" x14ac:dyDescent="0.2">
      <c r="B36" s="13"/>
      <c r="C36" s="98"/>
      <c r="D36" s="14"/>
      <c r="E36" s="22"/>
      <c r="F36" s="22"/>
      <c r="G36" s="40"/>
      <c r="H36" s="17" t="str">
        <f t="shared" si="1"/>
        <v/>
      </c>
      <c r="I36" s="43"/>
    </row>
    <row r="37" spans="2:9" x14ac:dyDescent="0.2">
      <c r="B37" s="13"/>
      <c r="C37" s="98"/>
      <c r="D37" s="14"/>
      <c r="E37" s="22"/>
      <c r="F37" s="22"/>
      <c r="G37" s="40"/>
      <c r="H37" s="17" t="str">
        <f t="shared" si="1"/>
        <v/>
      </c>
      <c r="I37" s="43"/>
    </row>
    <row r="38" spans="2:9" x14ac:dyDescent="0.2">
      <c r="B38" s="13"/>
      <c r="C38" s="98"/>
      <c r="D38" s="14"/>
      <c r="E38" s="22"/>
      <c r="F38" s="22"/>
      <c r="G38" s="40"/>
      <c r="H38" s="17" t="str">
        <f t="shared" si="1"/>
        <v/>
      </c>
      <c r="I38" s="43"/>
    </row>
    <row r="39" spans="2:9" x14ac:dyDescent="0.2">
      <c r="B39" s="13"/>
      <c r="C39" s="98"/>
      <c r="D39" s="14"/>
      <c r="E39" s="22"/>
      <c r="F39" s="22"/>
      <c r="G39" s="40"/>
      <c r="H39" s="17" t="str">
        <f t="shared" si="1"/>
        <v/>
      </c>
      <c r="I39" s="43"/>
    </row>
    <row r="40" spans="2:9" x14ac:dyDescent="0.2">
      <c r="B40" s="13"/>
      <c r="C40" s="98"/>
      <c r="D40" s="14"/>
      <c r="E40" s="22"/>
      <c r="F40" s="22"/>
      <c r="G40" s="40"/>
      <c r="H40" s="17" t="str">
        <f t="shared" si="1"/>
        <v/>
      </c>
      <c r="I40" s="43"/>
    </row>
    <row r="41" spans="2:9" x14ac:dyDescent="0.2">
      <c r="B41" s="13"/>
      <c r="C41" s="98"/>
      <c r="D41" s="14"/>
      <c r="E41" s="22"/>
      <c r="F41" s="22"/>
      <c r="G41" s="49"/>
      <c r="H41" s="17" t="str">
        <f t="shared" si="1"/>
        <v/>
      </c>
      <c r="I41" s="43"/>
    </row>
    <row r="42" spans="2:9" x14ac:dyDescent="0.2">
      <c r="B42" s="14"/>
      <c r="C42" s="98"/>
      <c r="D42" s="14"/>
      <c r="E42" s="22"/>
      <c r="F42" s="22"/>
      <c r="G42" s="49"/>
      <c r="H42" s="17" t="str">
        <f t="shared" si="1"/>
        <v/>
      </c>
      <c r="I42" s="43"/>
    </row>
    <row r="43" spans="2:9" x14ac:dyDescent="0.2">
      <c r="B43" s="21"/>
      <c r="C43" s="98"/>
      <c r="D43" s="14"/>
      <c r="E43" s="22"/>
      <c r="F43" s="22"/>
      <c r="G43" s="40"/>
      <c r="H43" s="17" t="str">
        <f t="shared" si="1"/>
        <v/>
      </c>
      <c r="I43" s="43"/>
    </row>
    <row r="44" spans="2:9" x14ac:dyDescent="0.2">
      <c r="B44" s="21"/>
      <c r="C44" s="98"/>
      <c r="D44" s="14"/>
      <c r="E44" s="22"/>
      <c r="F44" s="22"/>
      <c r="G44" s="40"/>
      <c r="H44" s="17" t="str">
        <f t="shared" si="1"/>
        <v/>
      </c>
      <c r="I44" s="43"/>
    </row>
    <row r="45" spans="2:9" x14ac:dyDescent="0.2">
      <c r="B45" s="13"/>
      <c r="C45" s="98"/>
      <c r="D45" s="14"/>
      <c r="E45" s="22"/>
      <c r="F45" s="22"/>
      <c r="G45" s="40"/>
      <c r="H45" s="17" t="str">
        <f t="shared" si="1"/>
        <v/>
      </c>
      <c r="I45" s="43"/>
    </row>
    <row r="46" spans="2:9" x14ac:dyDescent="0.2">
      <c r="B46" s="13"/>
      <c r="C46" s="98"/>
      <c r="D46" s="14"/>
      <c r="E46" s="22"/>
      <c r="F46" s="22"/>
      <c r="G46" s="40"/>
      <c r="H46" s="17" t="str">
        <f t="shared" si="1"/>
        <v/>
      </c>
      <c r="I46" s="43"/>
    </row>
    <row r="47" spans="2:9" x14ac:dyDescent="0.2">
      <c r="B47" s="13"/>
      <c r="C47" s="98"/>
      <c r="D47" s="14"/>
      <c r="E47" s="22"/>
      <c r="F47" s="22"/>
      <c r="G47" s="40"/>
      <c r="H47" s="17" t="str">
        <f t="shared" si="1"/>
        <v/>
      </c>
      <c r="I47" s="43"/>
    </row>
    <row r="48" spans="2:9" x14ac:dyDescent="0.2">
      <c r="B48" s="13"/>
      <c r="C48" s="98"/>
      <c r="D48" s="14"/>
      <c r="E48" s="22"/>
      <c r="F48" s="22"/>
      <c r="G48" s="40"/>
      <c r="H48" s="17" t="str">
        <f t="shared" si="1"/>
        <v/>
      </c>
      <c r="I48" s="43"/>
    </row>
    <row r="49" spans="2:9" x14ac:dyDescent="0.2">
      <c r="B49" s="13"/>
      <c r="C49" s="98"/>
      <c r="D49" s="14"/>
      <c r="E49" s="39"/>
      <c r="F49" s="39"/>
      <c r="G49" s="40"/>
      <c r="H49" s="17" t="str">
        <f t="shared" si="1"/>
        <v/>
      </c>
    </row>
    <row r="50" spans="2:9" x14ac:dyDescent="0.2">
      <c r="B50" s="13"/>
      <c r="C50" s="98"/>
      <c r="D50" s="14"/>
      <c r="E50" s="22"/>
      <c r="F50" s="22"/>
      <c r="G50" s="40"/>
      <c r="H50" s="17" t="str">
        <f t="shared" si="1"/>
        <v/>
      </c>
      <c r="I50" s="43"/>
    </row>
    <row r="51" spans="2:9" x14ac:dyDescent="0.2">
      <c r="B51" s="13"/>
      <c r="C51" s="98"/>
      <c r="D51" s="98"/>
      <c r="E51" s="39"/>
      <c r="F51" s="39"/>
      <c r="G51" s="40"/>
      <c r="H51" s="17" t="str">
        <f t="shared" si="1"/>
        <v/>
      </c>
      <c r="I51" s="50"/>
    </row>
    <row r="52" spans="2:9" x14ac:dyDescent="0.2">
      <c r="B52" s="13"/>
      <c r="C52" s="98"/>
      <c r="D52" s="98"/>
      <c r="E52" s="39"/>
      <c r="F52" s="39"/>
      <c r="G52" s="40"/>
      <c r="H52" s="17" t="str">
        <f t="shared" si="1"/>
        <v/>
      </c>
    </row>
    <row r="53" spans="2:9" x14ac:dyDescent="0.2">
      <c r="B53" s="13"/>
      <c r="C53" s="98"/>
      <c r="D53" s="98"/>
      <c r="E53" s="22"/>
      <c r="F53" s="22"/>
      <c r="G53" s="40"/>
      <c r="H53" s="17" t="str">
        <f t="shared" si="1"/>
        <v/>
      </c>
      <c r="I53" s="43"/>
    </row>
    <row r="54" spans="2:9" x14ac:dyDescent="0.2">
      <c r="B54" s="13"/>
      <c r="C54" s="98"/>
      <c r="D54" s="14"/>
      <c r="E54" s="22"/>
      <c r="F54" s="22"/>
      <c r="G54" s="40"/>
      <c r="H54" s="17" t="str">
        <f t="shared" si="1"/>
        <v/>
      </c>
      <c r="I54" s="43"/>
    </row>
    <row r="55" spans="2:9" x14ac:dyDescent="0.2">
      <c r="B55" s="13"/>
      <c r="C55" s="98"/>
      <c r="D55" s="14"/>
      <c r="E55" s="22"/>
      <c r="F55" s="22"/>
      <c r="G55" s="40"/>
      <c r="H55" s="17" t="str">
        <f t="shared" si="1"/>
        <v/>
      </c>
      <c r="I55" s="43"/>
    </row>
    <row r="56" spans="2:9" x14ac:dyDescent="0.2">
      <c r="B56" s="13"/>
      <c r="C56" s="98"/>
      <c r="D56" s="14"/>
      <c r="E56" s="22"/>
      <c r="F56" s="22"/>
      <c r="G56" s="40"/>
      <c r="H56" s="17" t="str">
        <f t="shared" si="1"/>
        <v/>
      </c>
      <c r="I56" s="43"/>
    </row>
    <row r="57" spans="2:9" x14ac:dyDescent="0.2">
      <c r="B57" s="13"/>
      <c r="C57" s="98"/>
      <c r="D57" s="14"/>
      <c r="E57" s="22"/>
      <c r="F57" s="22"/>
      <c r="G57" s="40"/>
      <c r="H57" s="17" t="str">
        <f t="shared" si="1"/>
        <v/>
      </c>
      <c r="I57" s="43"/>
    </row>
    <row r="58" spans="2:9" x14ac:dyDescent="0.2">
      <c r="B58" s="13"/>
      <c r="C58" s="14"/>
      <c r="D58" s="14"/>
      <c r="E58" s="22"/>
      <c r="F58" s="22"/>
      <c r="G58" s="40"/>
      <c r="H58" s="17" t="str">
        <f t="shared" si="1"/>
        <v/>
      </c>
      <c r="I58" s="43"/>
    </row>
    <row r="59" spans="2:9" x14ac:dyDescent="0.2">
      <c r="B59" s="13"/>
      <c r="C59" s="27"/>
      <c r="D59" s="97"/>
      <c r="E59" s="22"/>
      <c r="F59" s="22"/>
      <c r="G59" s="40"/>
      <c r="H59" s="17" t="str">
        <f t="shared" si="1"/>
        <v/>
      </c>
      <c r="I59" s="43"/>
    </row>
    <row r="60" spans="2:9" x14ac:dyDescent="0.2">
      <c r="B60" s="13"/>
      <c r="C60" s="27"/>
      <c r="D60" s="97"/>
      <c r="E60" s="22"/>
      <c r="F60" s="22"/>
      <c r="G60" s="40"/>
      <c r="H60" s="17" t="str">
        <f t="shared" si="1"/>
        <v/>
      </c>
      <c r="I60" s="43"/>
    </row>
    <row r="61" spans="2:9" x14ac:dyDescent="0.2">
      <c r="B61" s="13"/>
      <c r="C61" s="27"/>
      <c r="D61" s="97"/>
      <c r="E61" s="22"/>
      <c r="F61" s="22"/>
      <c r="G61" s="40"/>
      <c r="H61" s="17" t="str">
        <f t="shared" ref="H61:H64" si="2">IF(E61="","",F61*G61)</f>
        <v/>
      </c>
      <c r="I61" s="43"/>
    </row>
    <row r="62" spans="2:9" x14ac:dyDescent="0.2">
      <c r="B62" s="13"/>
      <c r="C62" s="14"/>
      <c r="D62" s="14"/>
      <c r="E62" s="22"/>
      <c r="F62" s="22"/>
      <c r="G62" s="40"/>
      <c r="H62" s="17" t="str">
        <f t="shared" si="2"/>
        <v/>
      </c>
      <c r="I62" s="43"/>
    </row>
    <row r="63" spans="2:9" x14ac:dyDescent="0.2">
      <c r="B63" s="13"/>
      <c r="C63" s="14"/>
      <c r="D63" s="14"/>
      <c r="E63" s="22"/>
      <c r="F63" s="22"/>
      <c r="G63" s="40"/>
      <c r="H63" s="17" t="str">
        <f t="shared" si="2"/>
        <v/>
      </c>
      <c r="I63" s="43"/>
    </row>
    <row r="64" spans="2:9" x14ac:dyDescent="0.2">
      <c r="B64" s="13"/>
      <c r="C64" s="14"/>
      <c r="D64" s="14"/>
      <c r="E64" s="22"/>
      <c r="F64" s="22"/>
      <c r="G64" s="40"/>
      <c r="H64" s="17" t="str">
        <f t="shared" si="2"/>
        <v/>
      </c>
      <c r="I64" s="43"/>
    </row>
    <row r="65" spans="2:9" s="30" customFormat="1" ht="24.95" customHeight="1" x14ac:dyDescent="0.2">
      <c r="B65" s="78" t="str">
        <f>$B$10</f>
        <v>C8.1</v>
      </c>
      <c r="C65" s="32" t="s">
        <v>594</v>
      </c>
      <c r="D65" s="32"/>
      <c r="E65" s="33"/>
      <c r="F65" s="34"/>
      <c r="G65" s="33"/>
      <c r="H65" s="35"/>
      <c r="I65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>
    <oddHeader xml:space="preserve">&amp;R&amp;"Arial,Bold Italic"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79E9-6378-4C0E-AFE9-1453873EB2EE}">
  <sheetPr codeName="Sheet25">
    <tabColor rgb="FF00B0F0"/>
  </sheetPr>
  <dimension ref="A1:I63"/>
  <sheetViews>
    <sheetView view="pageBreakPreview" topLeftCell="A7" zoomScale="80" zoomScaleNormal="125" zoomScaleSheetLayoutView="80" zoomScalePageLayoutView="125" workbookViewId="0">
      <selection activeCell="G30" sqref="G30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7.4257812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7.28515625" style="4" bestFit="1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3"/>
      <c r="H3" s="72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C9.1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3"/>
      <c r="C9" s="14"/>
      <c r="D9" s="14"/>
      <c r="E9" s="15"/>
      <c r="F9" s="15"/>
      <c r="G9" s="16"/>
      <c r="H9" s="217" t="str">
        <f t="shared" ref="H9:H13" si="0">IF(E9="","",F9*G9)</f>
        <v/>
      </c>
      <c r="I9" s="18"/>
    </row>
    <row r="10" spans="2:9" x14ac:dyDescent="0.2">
      <c r="B10" s="67" t="s">
        <v>378</v>
      </c>
      <c r="C10" s="20" t="s">
        <v>379</v>
      </c>
      <c r="D10" s="20"/>
      <c r="E10" s="22"/>
      <c r="F10" s="22"/>
      <c r="G10" s="42"/>
      <c r="H10" s="217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42"/>
      <c r="H11" s="217" t="str">
        <f t="shared" si="0"/>
        <v/>
      </c>
      <c r="I11" s="43"/>
    </row>
    <row r="12" spans="2:9" x14ac:dyDescent="0.2">
      <c r="B12" s="67" t="s">
        <v>380</v>
      </c>
      <c r="C12" s="20" t="s">
        <v>381</v>
      </c>
      <c r="D12" s="20"/>
      <c r="E12" s="22"/>
      <c r="F12" s="22"/>
      <c r="G12" s="42"/>
      <c r="H12" s="217" t="str">
        <f t="shared" si="0"/>
        <v/>
      </c>
      <c r="I12" s="43"/>
    </row>
    <row r="13" spans="2:9" x14ac:dyDescent="0.2">
      <c r="B13" s="51"/>
      <c r="C13" s="14"/>
      <c r="D13" s="14"/>
      <c r="E13" s="22"/>
      <c r="F13" s="22"/>
      <c r="G13" s="42"/>
      <c r="H13" s="217" t="str">
        <f t="shared" si="0"/>
        <v/>
      </c>
      <c r="I13" s="43"/>
    </row>
    <row r="14" spans="2:9" x14ac:dyDescent="0.2">
      <c r="B14" s="51" t="s">
        <v>382</v>
      </c>
      <c r="C14" s="14" t="s">
        <v>383</v>
      </c>
      <c r="D14" s="14"/>
      <c r="E14" s="22"/>
      <c r="F14" s="23"/>
      <c r="G14" s="47"/>
      <c r="H14" s="217"/>
    </row>
    <row r="15" spans="2:9" x14ac:dyDescent="0.2">
      <c r="B15" s="51"/>
      <c r="C15" s="14"/>
      <c r="D15" s="14"/>
      <c r="E15" s="22"/>
      <c r="F15" s="23"/>
      <c r="G15" s="47"/>
      <c r="H15" s="217"/>
    </row>
    <row r="16" spans="2:9" ht="25.5" x14ac:dyDescent="0.2">
      <c r="B16" s="51" t="s">
        <v>60</v>
      </c>
      <c r="C16" s="14" t="s">
        <v>747</v>
      </c>
      <c r="D16" s="14"/>
      <c r="E16" s="22" t="s">
        <v>11</v>
      </c>
      <c r="F16" s="23">
        <v>1</v>
      </c>
      <c r="G16" s="40"/>
      <c r="H16" s="207"/>
    </row>
    <row r="17" spans="1:9" x14ac:dyDescent="0.2">
      <c r="B17" s="51"/>
      <c r="C17" s="14"/>
      <c r="D17" s="14"/>
      <c r="E17" s="22"/>
      <c r="F17" s="23"/>
      <c r="G17" s="45"/>
      <c r="H17" s="217"/>
      <c r="I17" s="43"/>
    </row>
    <row r="18" spans="1:9" ht="25.5" x14ac:dyDescent="0.2">
      <c r="A18" s="4"/>
      <c r="B18" s="21" t="s">
        <v>384</v>
      </c>
      <c r="C18" s="14" t="s">
        <v>385</v>
      </c>
      <c r="D18" s="14"/>
      <c r="E18" s="22" t="s">
        <v>409</v>
      </c>
      <c r="F18" s="22">
        <v>11568</v>
      </c>
      <c r="G18" s="22"/>
      <c r="H18" s="207"/>
      <c r="I18" s="43"/>
    </row>
    <row r="19" spans="1:9" x14ac:dyDescent="0.2">
      <c r="B19" s="51"/>
      <c r="C19" s="14"/>
      <c r="D19" s="14"/>
      <c r="E19" s="22"/>
      <c r="F19" s="22"/>
      <c r="G19" s="42"/>
      <c r="H19" s="217"/>
      <c r="I19" s="43"/>
    </row>
    <row r="20" spans="1:9" ht="25.5" x14ac:dyDescent="0.2">
      <c r="B20" s="51" t="s">
        <v>386</v>
      </c>
      <c r="C20" s="14" t="s">
        <v>387</v>
      </c>
      <c r="D20" s="14"/>
      <c r="E20" s="22" t="s">
        <v>409</v>
      </c>
      <c r="F20" s="22">
        <v>200</v>
      </c>
      <c r="G20" s="40"/>
      <c r="H20" s="217"/>
      <c r="I20" s="43"/>
    </row>
    <row r="21" spans="1:9" x14ac:dyDescent="0.2">
      <c r="B21" s="51"/>
      <c r="C21" s="14"/>
      <c r="D21" s="14"/>
      <c r="E21" s="22"/>
      <c r="F21" s="22"/>
      <c r="G21" s="40"/>
      <c r="H21" s="217"/>
      <c r="I21" s="43"/>
    </row>
    <row r="22" spans="1:9" x14ac:dyDescent="0.2">
      <c r="B22" s="51" t="s">
        <v>389</v>
      </c>
      <c r="C22" s="14" t="s">
        <v>390</v>
      </c>
      <c r="D22" s="14"/>
      <c r="E22" s="22"/>
      <c r="F22" s="22"/>
      <c r="G22" s="40"/>
      <c r="H22" s="217"/>
    </row>
    <row r="23" spans="1:9" x14ac:dyDescent="0.2">
      <c r="B23" s="51"/>
      <c r="C23" s="14"/>
      <c r="D23" s="14"/>
      <c r="E23" s="22"/>
      <c r="F23" s="22"/>
      <c r="G23" s="40"/>
      <c r="H23" s="217"/>
    </row>
    <row r="24" spans="1:9" x14ac:dyDescent="0.2">
      <c r="B24" s="51" t="s">
        <v>735</v>
      </c>
      <c r="C24" s="14" t="s">
        <v>388</v>
      </c>
      <c r="D24" s="14"/>
      <c r="E24" s="22"/>
      <c r="F24" s="22"/>
      <c r="G24" s="40"/>
      <c r="H24" s="217"/>
    </row>
    <row r="25" spans="1:9" x14ac:dyDescent="0.2">
      <c r="B25" s="51"/>
      <c r="C25" s="14"/>
      <c r="D25" s="14"/>
      <c r="E25" s="22"/>
      <c r="F25" s="22"/>
      <c r="G25" s="40"/>
      <c r="H25" s="217"/>
    </row>
    <row r="26" spans="1:9" ht="38.25" x14ac:dyDescent="0.2">
      <c r="B26" s="51" t="s">
        <v>731</v>
      </c>
      <c r="C26" s="14" t="s">
        <v>734</v>
      </c>
      <c r="D26" s="14"/>
      <c r="E26" s="22" t="s">
        <v>91</v>
      </c>
      <c r="F26" s="22">
        <v>3300</v>
      </c>
      <c r="G26" s="40"/>
      <c r="H26" s="207"/>
    </row>
    <row r="27" spans="1:9" x14ac:dyDescent="0.2">
      <c r="B27" s="51"/>
      <c r="C27" s="14"/>
      <c r="D27" s="14"/>
      <c r="E27" s="22"/>
      <c r="F27" s="22"/>
      <c r="G27" s="40"/>
      <c r="H27" s="217"/>
    </row>
    <row r="28" spans="1:9" x14ac:dyDescent="0.2">
      <c r="B28" s="51" t="s">
        <v>391</v>
      </c>
      <c r="C28" s="14" t="s">
        <v>392</v>
      </c>
      <c r="D28" s="14"/>
      <c r="E28" s="22"/>
      <c r="F28" s="22"/>
      <c r="G28" s="40"/>
      <c r="H28" s="217"/>
      <c r="I28" s="43"/>
    </row>
    <row r="29" spans="1:9" x14ac:dyDescent="0.2">
      <c r="B29" s="51"/>
      <c r="C29" s="14"/>
      <c r="D29" s="14"/>
      <c r="E29" s="22"/>
      <c r="F29" s="22"/>
      <c r="G29" s="40"/>
      <c r="H29" s="217"/>
      <c r="I29" s="43"/>
    </row>
    <row r="30" spans="1:9" x14ac:dyDescent="0.2">
      <c r="B30" s="51" t="s">
        <v>393</v>
      </c>
      <c r="C30" s="14" t="s">
        <v>394</v>
      </c>
      <c r="D30" s="14"/>
      <c r="E30" s="22" t="s">
        <v>7</v>
      </c>
      <c r="F30" s="22">
        <v>10</v>
      </c>
      <c r="G30" s="40"/>
      <c r="H30" s="217"/>
      <c r="I30" s="43"/>
    </row>
    <row r="31" spans="1:9" x14ac:dyDescent="0.2">
      <c r="B31" s="67"/>
      <c r="C31" s="20"/>
      <c r="D31" s="20"/>
      <c r="E31" s="22"/>
      <c r="F31" s="22"/>
      <c r="G31" s="40"/>
      <c r="H31" s="217"/>
      <c r="I31" s="43"/>
    </row>
    <row r="32" spans="1:9" x14ac:dyDescent="0.2">
      <c r="B32" s="51" t="s">
        <v>395</v>
      </c>
      <c r="C32" s="14" t="s">
        <v>396</v>
      </c>
      <c r="D32" s="14"/>
      <c r="E32" s="22"/>
      <c r="F32" s="22"/>
      <c r="G32" s="40"/>
      <c r="H32" s="217"/>
      <c r="I32" s="43"/>
    </row>
    <row r="33" spans="2:9" x14ac:dyDescent="0.2">
      <c r="B33" s="51"/>
      <c r="C33" s="14"/>
      <c r="D33" s="14"/>
      <c r="E33" s="22"/>
      <c r="F33" s="22"/>
      <c r="G33" s="40"/>
      <c r="H33" s="217"/>
      <c r="I33" s="43"/>
    </row>
    <row r="34" spans="2:9" x14ac:dyDescent="0.2">
      <c r="B34" s="51" t="s">
        <v>397</v>
      </c>
      <c r="C34" s="14" t="s">
        <v>398</v>
      </c>
      <c r="D34" s="14"/>
      <c r="E34" s="22" t="s">
        <v>55</v>
      </c>
      <c r="F34" s="22">
        <v>100</v>
      </c>
      <c r="G34" s="40"/>
      <c r="H34" s="217"/>
      <c r="I34" s="43"/>
    </row>
    <row r="35" spans="2:9" x14ac:dyDescent="0.2">
      <c r="B35" s="51"/>
      <c r="C35" s="14"/>
      <c r="D35" s="14"/>
      <c r="E35" s="22"/>
      <c r="F35" s="22"/>
      <c r="G35" s="40"/>
      <c r="H35" s="217"/>
      <c r="I35" s="43"/>
    </row>
    <row r="36" spans="2:9" x14ac:dyDescent="0.2">
      <c r="B36" s="51"/>
      <c r="C36" s="14"/>
      <c r="D36" s="14"/>
      <c r="E36" s="22"/>
      <c r="F36" s="22"/>
      <c r="G36" s="40"/>
      <c r="H36" s="217"/>
      <c r="I36" s="43"/>
    </row>
    <row r="37" spans="2:9" x14ac:dyDescent="0.2">
      <c r="B37" s="51"/>
      <c r="C37" s="14"/>
      <c r="D37" s="14"/>
      <c r="E37" s="22"/>
      <c r="F37" s="22"/>
      <c r="G37" s="40"/>
      <c r="H37" s="217" t="str">
        <f t="shared" ref="H37:H60" si="1">IF(E37="","",F37*G37)</f>
        <v/>
      </c>
      <c r="I37" s="43"/>
    </row>
    <row r="38" spans="2:9" x14ac:dyDescent="0.2">
      <c r="B38" s="51"/>
      <c r="C38" s="14"/>
      <c r="D38" s="14"/>
      <c r="E38" s="22"/>
      <c r="F38" s="22"/>
      <c r="G38" s="40"/>
      <c r="H38" s="217" t="str">
        <f t="shared" si="1"/>
        <v/>
      </c>
      <c r="I38" s="43"/>
    </row>
    <row r="39" spans="2:9" x14ac:dyDescent="0.2">
      <c r="B39" s="51"/>
      <c r="C39" s="14"/>
      <c r="D39" s="14"/>
      <c r="E39" s="22"/>
      <c r="F39" s="22"/>
      <c r="G39" s="40"/>
      <c r="H39" s="217" t="str">
        <f t="shared" si="1"/>
        <v/>
      </c>
      <c r="I39" s="43"/>
    </row>
    <row r="40" spans="2:9" x14ac:dyDescent="0.2">
      <c r="B40" s="51"/>
      <c r="C40" s="14"/>
      <c r="D40" s="14"/>
      <c r="E40" s="22"/>
      <c r="F40" s="22"/>
      <c r="G40" s="40"/>
      <c r="H40" s="217" t="str">
        <f t="shared" si="1"/>
        <v/>
      </c>
      <c r="I40" s="43"/>
    </row>
    <row r="41" spans="2:9" x14ac:dyDescent="0.2">
      <c r="B41" s="51"/>
      <c r="C41" s="14"/>
      <c r="D41" s="14"/>
      <c r="E41" s="22"/>
      <c r="F41" s="22"/>
      <c r="G41" s="40"/>
      <c r="H41" s="217" t="str">
        <f t="shared" si="1"/>
        <v/>
      </c>
      <c r="I41" s="43"/>
    </row>
    <row r="42" spans="2:9" x14ac:dyDescent="0.2">
      <c r="B42" s="51"/>
      <c r="C42" s="14"/>
      <c r="D42" s="14"/>
      <c r="E42" s="22"/>
      <c r="F42" s="22"/>
      <c r="G42" s="40"/>
      <c r="H42" s="217" t="str">
        <f t="shared" si="1"/>
        <v/>
      </c>
      <c r="I42" s="43"/>
    </row>
    <row r="43" spans="2:9" x14ac:dyDescent="0.2">
      <c r="B43" s="51"/>
      <c r="C43" s="14"/>
      <c r="D43" s="14"/>
      <c r="E43" s="22"/>
      <c r="F43" s="22"/>
      <c r="G43" s="40"/>
      <c r="H43" s="217" t="str">
        <f t="shared" si="1"/>
        <v/>
      </c>
      <c r="I43" s="43"/>
    </row>
    <row r="44" spans="2:9" x14ac:dyDescent="0.2">
      <c r="B44" s="51"/>
      <c r="C44" s="14"/>
      <c r="D44" s="14"/>
      <c r="E44" s="22"/>
      <c r="F44" s="22"/>
      <c r="G44" s="40"/>
      <c r="H44" s="217" t="str">
        <f t="shared" si="1"/>
        <v/>
      </c>
      <c r="I44" s="43"/>
    </row>
    <row r="45" spans="2:9" x14ac:dyDescent="0.2">
      <c r="B45" s="51"/>
      <c r="C45" s="14"/>
      <c r="D45" s="14"/>
      <c r="E45" s="22"/>
      <c r="F45" s="22"/>
      <c r="G45" s="40"/>
      <c r="H45" s="217" t="str">
        <f t="shared" si="1"/>
        <v/>
      </c>
      <c r="I45" s="43"/>
    </row>
    <row r="46" spans="2:9" x14ac:dyDescent="0.2">
      <c r="B46" s="51"/>
      <c r="C46" s="14"/>
      <c r="D46" s="14"/>
      <c r="E46" s="22"/>
      <c r="F46" s="22"/>
      <c r="G46" s="40"/>
      <c r="H46" s="217" t="str">
        <f t="shared" si="1"/>
        <v/>
      </c>
      <c r="I46" s="43"/>
    </row>
    <row r="47" spans="2:9" x14ac:dyDescent="0.2">
      <c r="B47" s="51"/>
      <c r="C47" s="14"/>
      <c r="D47" s="14"/>
      <c r="E47" s="22"/>
      <c r="F47" s="22"/>
      <c r="G47" s="40"/>
      <c r="H47" s="217" t="str">
        <f t="shared" si="1"/>
        <v/>
      </c>
      <c r="I47" s="43"/>
    </row>
    <row r="48" spans="2:9" x14ac:dyDescent="0.2">
      <c r="B48" s="51"/>
      <c r="C48" s="14"/>
      <c r="D48" s="14"/>
      <c r="E48" s="22"/>
      <c r="F48" s="22"/>
      <c r="G48" s="40"/>
      <c r="H48" s="217" t="str">
        <f t="shared" si="1"/>
        <v/>
      </c>
      <c r="I48" s="43"/>
    </row>
    <row r="49" spans="2:9" x14ac:dyDescent="0.2">
      <c r="B49" s="51"/>
      <c r="C49" s="14"/>
      <c r="D49" s="14"/>
      <c r="E49" s="22"/>
      <c r="F49" s="22"/>
      <c r="G49" s="40"/>
      <c r="H49" s="217" t="str">
        <f t="shared" si="1"/>
        <v/>
      </c>
      <c r="I49" s="43"/>
    </row>
    <row r="50" spans="2:9" x14ac:dyDescent="0.2">
      <c r="B50" s="51"/>
      <c r="C50" s="14"/>
      <c r="D50" s="14"/>
      <c r="E50" s="22"/>
      <c r="F50" s="22"/>
      <c r="G50" s="40"/>
      <c r="H50" s="217" t="str">
        <f t="shared" si="1"/>
        <v/>
      </c>
      <c r="I50" s="43"/>
    </row>
    <row r="51" spans="2:9" x14ac:dyDescent="0.2">
      <c r="B51" s="51"/>
      <c r="C51" s="14"/>
      <c r="D51" s="14"/>
      <c r="E51" s="22"/>
      <c r="F51" s="22"/>
      <c r="G51" s="40"/>
      <c r="H51" s="217" t="str">
        <f t="shared" si="1"/>
        <v/>
      </c>
      <c r="I51" s="43"/>
    </row>
    <row r="52" spans="2:9" x14ac:dyDescent="0.2">
      <c r="B52" s="51"/>
      <c r="C52" s="14"/>
      <c r="D52" s="14"/>
      <c r="E52" s="22"/>
      <c r="F52" s="22"/>
      <c r="G52" s="40"/>
      <c r="H52" s="217" t="str">
        <f t="shared" si="1"/>
        <v/>
      </c>
      <c r="I52" s="43"/>
    </row>
    <row r="53" spans="2:9" x14ac:dyDescent="0.2">
      <c r="B53" s="51"/>
      <c r="C53" s="14"/>
      <c r="D53" s="14"/>
      <c r="E53" s="22"/>
      <c r="F53" s="22"/>
      <c r="G53" s="40"/>
      <c r="H53" s="217" t="str">
        <f t="shared" si="1"/>
        <v/>
      </c>
      <c r="I53" s="43"/>
    </row>
    <row r="54" spans="2:9" x14ac:dyDescent="0.2">
      <c r="B54" s="51"/>
      <c r="C54" s="14"/>
      <c r="D54" s="14"/>
      <c r="E54" s="22"/>
      <c r="F54" s="22"/>
      <c r="G54" s="40"/>
      <c r="H54" s="217" t="str">
        <f t="shared" si="1"/>
        <v/>
      </c>
      <c r="I54" s="43"/>
    </row>
    <row r="55" spans="2:9" x14ac:dyDescent="0.2">
      <c r="B55" s="51"/>
      <c r="C55" s="14"/>
      <c r="D55" s="14"/>
      <c r="E55" s="22"/>
      <c r="F55" s="22"/>
      <c r="G55" s="40"/>
      <c r="H55" s="217" t="str">
        <f t="shared" si="1"/>
        <v/>
      </c>
      <c r="I55" s="43"/>
    </row>
    <row r="56" spans="2:9" x14ac:dyDescent="0.2">
      <c r="B56" s="51"/>
      <c r="C56" s="14"/>
      <c r="D56" s="14"/>
      <c r="E56" s="22"/>
      <c r="F56" s="22"/>
      <c r="G56" s="40"/>
      <c r="H56" s="217" t="str">
        <f t="shared" si="1"/>
        <v/>
      </c>
      <c r="I56" s="43"/>
    </row>
    <row r="57" spans="2:9" x14ac:dyDescent="0.2">
      <c r="B57" s="51"/>
      <c r="C57" s="14"/>
      <c r="D57" s="14"/>
      <c r="E57" s="22"/>
      <c r="F57" s="22"/>
      <c r="G57" s="40"/>
      <c r="H57" s="217" t="str">
        <f t="shared" si="1"/>
        <v/>
      </c>
      <c r="I57" s="43"/>
    </row>
    <row r="58" spans="2:9" x14ac:dyDescent="0.2">
      <c r="B58" s="51"/>
      <c r="C58" s="14"/>
      <c r="D58" s="14"/>
      <c r="E58" s="22"/>
      <c r="F58" s="22"/>
      <c r="G58" s="40"/>
      <c r="H58" s="217" t="str">
        <f t="shared" si="1"/>
        <v/>
      </c>
      <c r="I58" s="43"/>
    </row>
    <row r="59" spans="2:9" x14ac:dyDescent="0.2">
      <c r="B59" s="51"/>
      <c r="C59" s="14"/>
      <c r="D59" s="14"/>
      <c r="E59" s="22"/>
      <c r="F59" s="22"/>
      <c r="G59" s="40"/>
      <c r="H59" s="217" t="str">
        <f t="shared" si="1"/>
        <v/>
      </c>
      <c r="I59" s="43"/>
    </row>
    <row r="60" spans="2:9" x14ac:dyDescent="0.2">
      <c r="B60" s="51"/>
      <c r="C60" s="14"/>
      <c r="D60" s="14"/>
      <c r="E60" s="22"/>
      <c r="F60" s="22"/>
      <c r="G60" s="40"/>
      <c r="H60" s="217" t="str">
        <f t="shared" si="1"/>
        <v/>
      </c>
      <c r="I60" s="43"/>
    </row>
    <row r="61" spans="2:9" x14ac:dyDescent="0.2">
      <c r="B61" s="51"/>
      <c r="C61" s="14"/>
      <c r="D61" s="14"/>
      <c r="E61" s="22"/>
      <c r="F61" s="22"/>
      <c r="G61" s="40"/>
      <c r="H61" s="217" t="str">
        <f t="shared" ref="H61:H62" si="2">IF(E61="","",F61*G61)</f>
        <v/>
      </c>
      <c r="I61" s="43"/>
    </row>
    <row r="62" spans="2:9" x14ac:dyDescent="0.2">
      <c r="B62" s="51"/>
      <c r="C62" s="14"/>
      <c r="D62" s="14"/>
      <c r="E62" s="22"/>
      <c r="F62" s="22"/>
      <c r="G62" s="40"/>
      <c r="H62" s="217" t="str">
        <f t="shared" si="2"/>
        <v/>
      </c>
      <c r="I62" s="43"/>
    </row>
    <row r="63" spans="2:9" s="30" customFormat="1" ht="24.75" customHeight="1" x14ac:dyDescent="0.2">
      <c r="B63" s="78" t="str">
        <f>$B$10</f>
        <v>C9.1</v>
      </c>
      <c r="C63" s="32" t="s">
        <v>594</v>
      </c>
      <c r="D63" s="32"/>
      <c r="E63" s="33"/>
      <c r="F63" s="34"/>
      <c r="G63" s="33"/>
      <c r="H63" s="208"/>
      <c r="I63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5" firstPageNumber="31" orientation="portrait" cellComments="asDisplayed" useFirstPageNumber="1" r:id="rId1"/>
  <headerFooter>
    <oddHeader xml:space="preserve">&amp;R&amp;"Arial,Bold Italic"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94AF-6190-4800-ACEE-0990C5843677}">
  <sheetPr codeName="Sheet80">
    <tabColor rgb="FF00B0F0"/>
  </sheetPr>
  <dimension ref="B1:J67"/>
  <sheetViews>
    <sheetView view="pageBreakPreview" topLeftCell="A25" zoomScale="90" zoomScaleNormal="125" zoomScaleSheetLayoutView="90" zoomScalePageLayoutView="125" workbookViewId="0">
      <selection activeCell="H67" sqref="H67"/>
    </sheetView>
  </sheetViews>
  <sheetFormatPr defaultColWidth="8.85546875" defaultRowHeight="12.75" x14ac:dyDescent="0.2"/>
  <cols>
    <col min="1" max="1" width="0.85546875" style="1" customWidth="1"/>
    <col min="2" max="2" width="11.7109375" style="116" customWidth="1"/>
    <col min="3" max="3" width="45.7109375" style="3" customWidth="1"/>
    <col min="4" max="4" width="8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10" width="0.85546875" style="5" customWidth="1"/>
    <col min="11" max="16384" width="8.85546875" style="1"/>
  </cols>
  <sheetData>
    <row r="1" spans="2:10" x14ac:dyDescent="0.2">
      <c r="B1" s="9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10" x14ac:dyDescent="0.2">
      <c r="B2" s="115" t="str">
        <f>Client2</f>
        <v>Department of Transport</v>
      </c>
    </row>
    <row r="3" spans="2:10" x14ac:dyDescent="0.2">
      <c r="B3" s="4"/>
    </row>
    <row r="4" spans="2:10" ht="12.75" customHeight="1" x14ac:dyDescent="0.2">
      <c r="B4" s="304" t="s">
        <v>8</v>
      </c>
      <c r="C4" s="305"/>
      <c r="D4" s="305"/>
      <c r="E4" s="305"/>
      <c r="F4" s="305"/>
      <c r="G4" s="305"/>
      <c r="H4" s="309" t="str">
        <f>"CHAPTER "&amp;B10</f>
        <v>CHAPTER C10.1</v>
      </c>
      <c r="I4" s="6"/>
      <c r="J4" s="6"/>
    </row>
    <row r="5" spans="2:10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0"/>
      <c r="I5" s="8"/>
      <c r="J5" s="8"/>
    </row>
    <row r="6" spans="2:10" ht="12.75" customHeight="1" x14ac:dyDescent="0.2">
      <c r="B6" s="297"/>
      <c r="C6" s="298"/>
      <c r="D6" s="298"/>
      <c r="E6" s="298"/>
      <c r="F6" s="298"/>
      <c r="G6" s="298"/>
      <c r="H6" s="310"/>
      <c r="I6" s="8"/>
      <c r="J6" s="8"/>
    </row>
    <row r="7" spans="2:10" s="9" customFormat="1" ht="7.5" customHeight="1" x14ac:dyDescent="0.2">
      <c r="B7" s="299"/>
      <c r="C7" s="300"/>
      <c r="D7" s="300"/>
      <c r="E7" s="300"/>
      <c r="F7" s="300"/>
      <c r="G7" s="300"/>
      <c r="H7" s="311"/>
      <c r="I7" s="12"/>
      <c r="J7" s="12"/>
    </row>
    <row r="8" spans="2:10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  <c r="J8" s="12"/>
    </row>
    <row r="9" spans="2:10" x14ac:dyDescent="0.2">
      <c r="B9" s="51"/>
      <c r="C9" s="14"/>
      <c r="D9" s="14"/>
      <c r="E9" s="15"/>
      <c r="F9" s="22"/>
      <c r="G9" s="16"/>
      <c r="H9" s="17" t="str">
        <f t="shared" ref="H9:H12" si="0">IF(E9="","",F9*G9)</f>
        <v/>
      </c>
      <c r="I9" s="18"/>
      <c r="J9" s="18"/>
    </row>
    <row r="10" spans="2:10" ht="25.5" x14ac:dyDescent="0.2">
      <c r="B10" s="67" t="s">
        <v>585</v>
      </c>
      <c r="C10" s="20" t="s">
        <v>584</v>
      </c>
      <c r="D10" s="20"/>
      <c r="E10" s="15"/>
      <c r="F10" s="22"/>
      <c r="G10" s="16"/>
      <c r="H10" s="17" t="str">
        <f t="shared" si="0"/>
        <v/>
      </c>
      <c r="I10" s="18"/>
      <c r="J10" s="18"/>
    </row>
    <row r="11" spans="2:10" x14ac:dyDescent="0.2">
      <c r="B11" s="67"/>
      <c r="C11" s="20"/>
      <c r="D11" s="20"/>
      <c r="E11" s="15"/>
      <c r="F11" s="22"/>
      <c r="G11" s="16"/>
      <c r="H11" s="17"/>
      <c r="I11" s="18"/>
      <c r="J11" s="18"/>
    </row>
    <row r="12" spans="2:10" ht="25.5" x14ac:dyDescent="0.2">
      <c r="B12" s="51" t="s">
        <v>583</v>
      </c>
      <c r="C12" s="14" t="s">
        <v>582</v>
      </c>
      <c r="D12" s="14"/>
      <c r="E12" s="15"/>
      <c r="F12" s="22"/>
      <c r="G12" s="66"/>
      <c r="H12" s="17" t="str">
        <f t="shared" si="0"/>
        <v/>
      </c>
      <c r="I12" s="18"/>
      <c r="J12" s="18"/>
    </row>
    <row r="13" spans="2:10" x14ac:dyDescent="0.2">
      <c r="B13" s="61"/>
      <c r="C13" s="14"/>
      <c r="D13" s="14"/>
      <c r="E13" s="15"/>
      <c r="F13" s="22"/>
      <c r="G13" s="66"/>
      <c r="H13" s="17"/>
      <c r="I13" s="18"/>
      <c r="J13" s="18"/>
    </row>
    <row r="14" spans="2:10" ht="38.25" x14ac:dyDescent="0.2">
      <c r="B14" s="51" t="s">
        <v>581</v>
      </c>
      <c r="C14" s="14" t="s">
        <v>580</v>
      </c>
      <c r="D14" s="14"/>
      <c r="E14" s="160" t="s">
        <v>431</v>
      </c>
      <c r="F14" s="22">
        <v>30849</v>
      </c>
      <c r="G14" s="260"/>
      <c r="H14" s="207"/>
      <c r="I14" s="18"/>
      <c r="J14" s="18"/>
    </row>
    <row r="15" spans="2:10" x14ac:dyDescent="0.2">
      <c r="B15" s="61"/>
      <c r="C15" s="98"/>
      <c r="D15" s="14"/>
      <c r="E15" s="255"/>
      <c r="F15" s="22"/>
      <c r="G15" s="265"/>
      <c r="H15" s="207"/>
      <c r="I15" s="18"/>
      <c r="J15" s="18"/>
    </row>
    <row r="16" spans="2:10" ht="12" customHeight="1" x14ac:dyDescent="0.2">
      <c r="B16" s="79" t="s">
        <v>579</v>
      </c>
      <c r="C16" s="98" t="s">
        <v>578</v>
      </c>
      <c r="D16" s="14"/>
      <c r="E16" s="264" t="s">
        <v>406</v>
      </c>
      <c r="F16" s="22">
        <v>1</v>
      </c>
      <c r="G16" s="265"/>
      <c r="H16" s="207"/>
      <c r="I16" s="18"/>
      <c r="J16" s="18"/>
    </row>
    <row r="17" spans="2:10" ht="12" customHeight="1" x14ac:dyDescent="0.2">
      <c r="B17" s="79"/>
      <c r="C17" s="98"/>
      <c r="D17" s="14"/>
      <c r="E17" s="264"/>
      <c r="F17" s="22"/>
      <c r="G17" s="265"/>
      <c r="H17" s="207"/>
      <c r="I17" s="18"/>
      <c r="J17" s="18"/>
    </row>
    <row r="18" spans="2:10" ht="82.15" customHeight="1" x14ac:dyDescent="0.2">
      <c r="B18" s="251" t="s">
        <v>750</v>
      </c>
      <c r="C18" s="268" t="s">
        <v>754</v>
      </c>
      <c r="D18" s="14"/>
      <c r="E18" s="176" t="s">
        <v>563</v>
      </c>
      <c r="F18" s="250">
        <v>30849</v>
      </c>
      <c r="G18" s="260"/>
      <c r="H18" s="207"/>
      <c r="I18" s="18"/>
      <c r="J18" s="18"/>
    </row>
    <row r="19" spans="2:10" ht="12" customHeight="1" x14ac:dyDescent="0.2">
      <c r="B19" s="251"/>
      <c r="C19" s="269"/>
      <c r="D19" s="14"/>
      <c r="E19" s="190"/>
      <c r="F19" s="22"/>
      <c r="G19" s="265"/>
      <c r="H19" s="207"/>
      <c r="I19" s="18"/>
      <c r="J19" s="18"/>
    </row>
    <row r="20" spans="2:10" ht="12" customHeight="1" x14ac:dyDescent="0.2">
      <c r="B20" s="251" t="s">
        <v>751</v>
      </c>
      <c r="C20" s="269" t="s">
        <v>755</v>
      </c>
      <c r="D20" s="14"/>
      <c r="E20" s="190"/>
      <c r="F20" s="22"/>
      <c r="G20" s="265"/>
      <c r="H20" s="207"/>
      <c r="I20" s="18"/>
      <c r="J20" s="18"/>
    </row>
    <row r="21" spans="2:10" ht="12" customHeight="1" x14ac:dyDescent="0.2">
      <c r="B21" s="251"/>
      <c r="C21" s="269"/>
      <c r="D21" s="14"/>
      <c r="E21" s="190"/>
      <c r="F21" s="22"/>
      <c r="G21" s="265"/>
      <c r="H21" s="207"/>
      <c r="I21" s="18"/>
      <c r="J21" s="18"/>
    </row>
    <row r="22" spans="2:10" ht="27" customHeight="1" x14ac:dyDescent="0.2">
      <c r="B22" s="251" t="s">
        <v>752</v>
      </c>
      <c r="C22" s="268" t="s">
        <v>756</v>
      </c>
      <c r="D22" s="14"/>
      <c r="E22" s="176" t="s">
        <v>409</v>
      </c>
      <c r="F22" s="250">
        <v>4399</v>
      </c>
      <c r="G22" s="265"/>
      <c r="H22" s="207"/>
      <c r="I22" s="18"/>
      <c r="J22" s="18"/>
    </row>
    <row r="23" spans="2:10" ht="12" customHeight="1" x14ac:dyDescent="0.2">
      <c r="B23" s="251"/>
      <c r="C23" s="269"/>
      <c r="D23" s="14"/>
      <c r="E23" s="190"/>
      <c r="F23" s="22"/>
      <c r="G23" s="265"/>
      <c r="H23" s="207"/>
      <c r="I23" s="18"/>
      <c r="J23" s="18"/>
    </row>
    <row r="24" spans="2:10" ht="12" customHeight="1" x14ac:dyDescent="0.2">
      <c r="B24" s="251" t="s">
        <v>753</v>
      </c>
      <c r="C24" s="269" t="s">
        <v>757</v>
      </c>
      <c r="D24" s="14"/>
      <c r="E24" s="176" t="s">
        <v>409</v>
      </c>
      <c r="F24" s="250">
        <v>15456</v>
      </c>
      <c r="G24" s="265"/>
      <c r="H24" s="207"/>
      <c r="I24" s="18"/>
      <c r="J24" s="18"/>
    </row>
    <row r="25" spans="2:10" ht="12" customHeight="1" x14ac:dyDescent="0.2">
      <c r="B25" s="251"/>
      <c r="C25" s="54"/>
      <c r="D25" s="14"/>
      <c r="E25" s="190"/>
      <c r="F25" s="22"/>
      <c r="G25" s="265"/>
      <c r="H25" s="207"/>
      <c r="I25" s="18"/>
      <c r="J25" s="18"/>
    </row>
    <row r="26" spans="2:10" ht="25.5" x14ac:dyDescent="0.2">
      <c r="B26" s="51" t="s">
        <v>577</v>
      </c>
      <c r="C26" s="54" t="s">
        <v>733</v>
      </c>
      <c r="D26" s="14"/>
      <c r="E26" s="267" t="s">
        <v>409</v>
      </c>
      <c r="F26" s="23">
        <v>38254</v>
      </c>
      <c r="G26" s="265"/>
      <c r="H26" s="207"/>
    </row>
    <row r="27" spans="2:10" x14ac:dyDescent="0.2">
      <c r="B27" s="51"/>
      <c r="C27" s="54"/>
      <c r="D27" s="14"/>
      <c r="E27" s="267"/>
      <c r="F27" s="23"/>
      <c r="G27" s="265"/>
      <c r="H27" s="207"/>
    </row>
    <row r="28" spans="2:10" x14ac:dyDescent="0.2">
      <c r="B28" s="251" t="s">
        <v>748</v>
      </c>
      <c r="C28" s="269" t="s">
        <v>749</v>
      </c>
      <c r="D28" s="250"/>
      <c r="E28" s="176" t="s">
        <v>409</v>
      </c>
      <c r="F28" s="250">
        <v>4399</v>
      </c>
      <c r="G28" s="265"/>
      <c r="H28" s="207"/>
    </row>
    <row r="29" spans="2:10" x14ac:dyDescent="0.2">
      <c r="B29" s="51"/>
      <c r="C29" s="54"/>
      <c r="D29" s="14"/>
      <c r="E29" s="267"/>
      <c r="F29" s="23"/>
      <c r="G29" s="265"/>
      <c r="H29" s="207"/>
    </row>
    <row r="30" spans="2:10" x14ac:dyDescent="0.2">
      <c r="B30" s="51" t="s">
        <v>576</v>
      </c>
      <c r="C30" s="98" t="s">
        <v>575</v>
      </c>
      <c r="D30" s="14"/>
      <c r="E30" s="255"/>
      <c r="F30" s="23"/>
      <c r="G30" s="265"/>
      <c r="H30" s="207"/>
    </row>
    <row r="31" spans="2:10" x14ac:dyDescent="0.2">
      <c r="B31" s="61"/>
      <c r="C31" s="98"/>
      <c r="D31" s="14"/>
      <c r="E31" s="255"/>
      <c r="F31" s="23"/>
      <c r="G31" s="265"/>
      <c r="H31" s="207"/>
    </row>
    <row r="32" spans="2:10" ht="12" customHeight="1" x14ac:dyDescent="0.2">
      <c r="B32" s="117" t="s">
        <v>574</v>
      </c>
      <c r="C32" s="98" t="s">
        <v>573</v>
      </c>
      <c r="D32" s="14"/>
      <c r="E32" s="160" t="s">
        <v>35</v>
      </c>
      <c r="F32" s="22">
        <v>126</v>
      </c>
      <c r="G32" s="257"/>
      <c r="H32" s="207"/>
    </row>
    <row r="33" spans="2:8" x14ac:dyDescent="0.2">
      <c r="B33" s="61"/>
      <c r="C33" s="98"/>
      <c r="D33" s="14"/>
      <c r="E33" s="255"/>
      <c r="F33" s="22"/>
      <c r="G33" s="257"/>
      <c r="H33" s="207"/>
    </row>
    <row r="34" spans="2:8" ht="14.25" x14ac:dyDescent="0.2">
      <c r="B34" s="270" t="s">
        <v>572</v>
      </c>
      <c r="C34" s="14" t="s">
        <v>571</v>
      </c>
      <c r="D34" s="98"/>
      <c r="E34" s="160" t="s">
        <v>35</v>
      </c>
      <c r="F34" s="23">
        <v>220</v>
      </c>
      <c r="G34" s="266"/>
      <c r="H34" s="207"/>
    </row>
    <row r="35" spans="2:8" ht="12" customHeight="1" x14ac:dyDescent="0.2">
      <c r="B35" s="51"/>
      <c r="C35" s="14"/>
      <c r="D35" s="98"/>
      <c r="E35" s="255"/>
      <c r="F35" s="22"/>
      <c r="G35" s="257"/>
      <c r="H35" s="207"/>
    </row>
    <row r="36" spans="2:8" x14ac:dyDescent="0.2">
      <c r="B36" s="251" t="s">
        <v>763</v>
      </c>
      <c r="C36" s="271" t="s">
        <v>758</v>
      </c>
      <c r="D36" s="98"/>
      <c r="E36" s="1"/>
      <c r="F36" s="22"/>
      <c r="G36" s="257"/>
      <c r="H36" s="207"/>
    </row>
    <row r="37" spans="2:8" ht="12" customHeight="1" x14ac:dyDescent="0.2">
      <c r="B37" s="251"/>
      <c r="C37" s="271"/>
      <c r="D37" s="98"/>
      <c r="E37" s="1"/>
      <c r="F37" s="22"/>
      <c r="G37" s="257"/>
      <c r="H37" s="207"/>
    </row>
    <row r="38" spans="2:8" ht="25.5" x14ac:dyDescent="0.2">
      <c r="B38" s="251" t="s">
        <v>764</v>
      </c>
      <c r="C38" s="271" t="s">
        <v>759</v>
      </c>
      <c r="D38" s="98"/>
      <c r="E38" s="176" t="s">
        <v>409</v>
      </c>
      <c r="F38" s="272">
        <v>21739</v>
      </c>
      <c r="G38" s="260"/>
      <c r="H38" s="207"/>
    </row>
    <row r="39" spans="2:8" ht="13.9" customHeight="1" x14ac:dyDescent="0.2">
      <c r="B39" s="251"/>
      <c r="C39" s="271"/>
      <c r="D39" s="98"/>
      <c r="E39" s="176"/>
      <c r="F39" s="250"/>
      <c r="G39" s="162"/>
      <c r="H39" s="207"/>
    </row>
    <row r="40" spans="2:8" ht="13.9" customHeight="1" x14ac:dyDescent="0.2">
      <c r="B40" s="251" t="s">
        <v>765</v>
      </c>
      <c r="C40" s="271" t="s">
        <v>760</v>
      </c>
      <c r="D40" s="98"/>
      <c r="E40" s="176"/>
      <c r="F40" s="250"/>
      <c r="G40" s="162"/>
      <c r="H40" s="207"/>
    </row>
    <row r="41" spans="2:8" ht="13.9" customHeight="1" x14ac:dyDescent="0.2">
      <c r="B41" s="251"/>
      <c r="C41" s="271"/>
      <c r="D41" s="98"/>
      <c r="E41" s="176"/>
      <c r="F41" s="250"/>
      <c r="G41" s="162"/>
      <c r="H41" s="207"/>
    </row>
    <row r="42" spans="2:8" ht="25.5" x14ac:dyDescent="0.2">
      <c r="B42" s="251" t="s">
        <v>766</v>
      </c>
      <c r="C42" s="271" t="s">
        <v>761</v>
      </c>
      <c r="D42" s="98"/>
      <c r="E42" s="176" t="s">
        <v>409</v>
      </c>
      <c r="F42" s="272">
        <v>7791</v>
      </c>
      <c r="G42" s="162"/>
      <c r="H42" s="207"/>
    </row>
    <row r="43" spans="2:8" ht="13.9" customHeight="1" x14ac:dyDescent="0.2">
      <c r="B43" s="251"/>
      <c r="C43" s="271"/>
      <c r="D43" s="98"/>
      <c r="E43" s="176"/>
      <c r="F43" s="250"/>
      <c r="G43" s="162"/>
      <c r="H43" s="207"/>
    </row>
    <row r="44" spans="2:8" ht="66.599999999999994" customHeight="1" x14ac:dyDescent="0.2">
      <c r="B44" s="251" t="s">
        <v>767</v>
      </c>
      <c r="C44" s="271" t="s">
        <v>762</v>
      </c>
      <c r="D44" s="98"/>
      <c r="E44" s="176" t="s">
        <v>11</v>
      </c>
      <c r="F44" s="250">
        <v>1</v>
      </c>
      <c r="G44" s="162"/>
      <c r="H44" s="207"/>
    </row>
    <row r="45" spans="2:8" ht="13.9" customHeight="1" x14ac:dyDescent="0.2">
      <c r="B45" s="61"/>
      <c r="C45" s="98"/>
      <c r="D45" s="14"/>
      <c r="E45" s="1"/>
      <c r="F45" s="23"/>
      <c r="G45" s="257"/>
      <c r="H45" s="17"/>
    </row>
    <row r="46" spans="2:8" ht="13.9" customHeight="1" x14ac:dyDescent="0.2">
      <c r="B46" s="61"/>
      <c r="C46" s="98"/>
      <c r="D46" s="14"/>
      <c r="E46" s="255"/>
      <c r="F46" s="23"/>
      <c r="G46" s="257"/>
      <c r="H46" s="17"/>
    </row>
    <row r="47" spans="2:8" ht="13.9" customHeight="1" x14ac:dyDescent="0.2">
      <c r="B47" s="61"/>
      <c r="C47" s="98"/>
      <c r="D47" s="14"/>
      <c r="E47" s="255"/>
      <c r="F47" s="23"/>
      <c r="G47" s="257"/>
      <c r="H47" s="17"/>
    </row>
    <row r="48" spans="2:8" ht="13.9" customHeight="1" x14ac:dyDescent="0.2">
      <c r="B48" s="61"/>
      <c r="C48" s="98"/>
      <c r="D48" s="14"/>
      <c r="E48" s="255"/>
      <c r="F48" s="23"/>
      <c r="G48" s="257"/>
      <c r="H48" s="17"/>
    </row>
    <row r="49" spans="2:8" ht="13.9" customHeight="1" x14ac:dyDescent="0.2">
      <c r="B49" s="61"/>
      <c r="C49" s="98"/>
      <c r="D49" s="14"/>
      <c r="E49" s="255"/>
      <c r="F49" s="23"/>
      <c r="G49" s="257"/>
      <c r="H49" s="17"/>
    </row>
    <row r="50" spans="2:8" ht="13.9" customHeight="1" x14ac:dyDescent="0.2">
      <c r="B50" s="61"/>
      <c r="C50" s="98"/>
      <c r="D50" s="14"/>
      <c r="E50" s="255"/>
      <c r="F50" s="23"/>
      <c r="G50" s="257"/>
      <c r="H50" s="17"/>
    </row>
    <row r="51" spans="2:8" ht="13.9" customHeight="1" x14ac:dyDescent="0.2">
      <c r="B51" s="61"/>
      <c r="C51" s="14"/>
      <c r="D51" s="14"/>
      <c r="E51" s="255"/>
      <c r="F51" s="23"/>
      <c r="G51" s="257"/>
      <c r="H51" s="17"/>
    </row>
    <row r="52" spans="2:8" ht="13.9" customHeight="1" x14ac:dyDescent="0.2">
      <c r="B52" s="61"/>
      <c r="C52" s="14"/>
      <c r="D52" s="14"/>
      <c r="E52" s="255"/>
      <c r="F52" s="23"/>
      <c r="G52" s="257"/>
      <c r="H52" s="17"/>
    </row>
    <row r="53" spans="2:8" ht="13.9" customHeight="1" x14ac:dyDescent="0.2">
      <c r="B53" s="61"/>
      <c r="C53" s="14"/>
      <c r="D53" s="14"/>
      <c r="E53" s="255"/>
      <c r="F53" s="23"/>
      <c r="G53" s="257"/>
      <c r="H53" s="17"/>
    </row>
    <row r="54" spans="2:8" ht="13.9" customHeight="1" x14ac:dyDescent="0.2">
      <c r="B54" s="61"/>
      <c r="C54" s="14"/>
      <c r="D54" s="14"/>
      <c r="E54" s="255"/>
      <c r="F54" s="23"/>
      <c r="G54" s="257"/>
      <c r="H54" s="17"/>
    </row>
    <row r="55" spans="2:8" ht="13.9" customHeight="1" x14ac:dyDescent="0.2">
      <c r="B55" s="61"/>
      <c r="C55" s="14"/>
      <c r="D55" s="14"/>
      <c r="E55" s="255"/>
      <c r="F55" s="23"/>
      <c r="G55" s="257"/>
      <c r="H55" s="17"/>
    </row>
    <row r="56" spans="2:8" ht="13.9" customHeight="1" x14ac:dyDescent="0.2">
      <c r="B56" s="61"/>
      <c r="C56" s="14"/>
      <c r="D56" s="14"/>
      <c r="E56" s="255"/>
      <c r="F56" s="23"/>
      <c r="G56" s="257"/>
      <c r="H56" s="17"/>
    </row>
    <row r="57" spans="2:8" ht="13.9" customHeight="1" x14ac:dyDescent="0.2">
      <c r="B57" s="61"/>
      <c r="C57" s="14"/>
      <c r="D57" s="14"/>
      <c r="E57" s="255"/>
      <c r="F57" s="23"/>
      <c r="G57" s="257"/>
      <c r="H57" s="17"/>
    </row>
    <row r="58" spans="2:8" ht="12" customHeight="1" x14ac:dyDescent="0.2">
      <c r="B58" s="61"/>
      <c r="C58" s="14"/>
      <c r="D58" s="14"/>
      <c r="E58" s="15"/>
      <c r="F58" s="23"/>
      <c r="G58" s="16"/>
      <c r="H58" s="17"/>
    </row>
    <row r="59" spans="2:8" ht="12" customHeight="1" x14ac:dyDescent="0.2">
      <c r="B59" s="61"/>
      <c r="C59" s="14"/>
      <c r="D59" s="14"/>
      <c r="E59" s="15"/>
      <c r="F59" s="23"/>
      <c r="G59" s="16"/>
      <c r="H59" s="17"/>
    </row>
    <row r="60" spans="2:8" ht="12" customHeight="1" x14ac:dyDescent="0.2">
      <c r="B60" s="61"/>
      <c r="C60" s="14"/>
      <c r="D60" s="14"/>
      <c r="E60" s="15"/>
      <c r="F60" s="23"/>
      <c r="G60" s="16"/>
      <c r="H60" s="17"/>
    </row>
    <row r="61" spans="2:8" ht="12" customHeight="1" x14ac:dyDescent="0.2">
      <c r="B61" s="61"/>
      <c r="C61" s="14"/>
      <c r="D61" s="14"/>
      <c r="E61" s="15"/>
      <c r="F61" s="23"/>
      <c r="G61" s="16"/>
      <c r="H61" s="17"/>
    </row>
    <row r="62" spans="2:8" ht="12" customHeight="1" x14ac:dyDescent="0.2">
      <c r="B62" s="61"/>
      <c r="C62" s="14"/>
      <c r="D62" s="14"/>
      <c r="E62" s="15"/>
      <c r="F62" s="23"/>
      <c r="G62" s="16"/>
      <c r="H62" s="17"/>
    </row>
    <row r="63" spans="2:8" ht="12" customHeight="1" x14ac:dyDescent="0.2">
      <c r="B63" s="61"/>
      <c r="C63" s="14"/>
      <c r="D63" s="14"/>
      <c r="E63" s="15"/>
      <c r="F63" s="23"/>
      <c r="G63" s="16"/>
      <c r="H63" s="17"/>
    </row>
    <row r="64" spans="2:8" x14ac:dyDescent="0.2">
      <c r="B64" s="51"/>
      <c r="C64" s="14"/>
      <c r="D64" s="14"/>
      <c r="E64" s="15"/>
      <c r="F64" s="23"/>
      <c r="G64" s="66"/>
      <c r="H64" s="17" t="str">
        <f>IF(E64="","",F64*G64)</f>
        <v/>
      </c>
    </row>
    <row r="65" spans="2:10" x14ac:dyDescent="0.2">
      <c r="B65" s="21"/>
      <c r="C65" s="14"/>
      <c r="D65" s="14"/>
      <c r="E65" s="22"/>
      <c r="F65" s="23"/>
      <c r="G65" s="66"/>
      <c r="H65" s="17" t="str">
        <f>IF(E65="","",F65*G65)</f>
        <v/>
      </c>
    </row>
    <row r="66" spans="2:10" x14ac:dyDescent="0.2">
      <c r="B66" s="21"/>
      <c r="C66" s="14"/>
      <c r="D66" s="14"/>
      <c r="E66" s="15"/>
      <c r="F66" s="23"/>
      <c r="G66" s="66"/>
      <c r="H66" s="17" t="str">
        <f>IF(E66="","",F66*G66)</f>
        <v/>
      </c>
    </row>
    <row r="67" spans="2:10" s="30" customFormat="1" ht="24.75" customHeight="1" x14ac:dyDescent="0.2">
      <c r="B67" s="78" t="str">
        <f>$B$10</f>
        <v>C10.1</v>
      </c>
      <c r="C67" s="32" t="s">
        <v>594</v>
      </c>
      <c r="D67" s="32"/>
      <c r="E67" s="33"/>
      <c r="F67" s="34"/>
      <c r="G67" s="33"/>
      <c r="H67" s="35"/>
      <c r="I67" s="36"/>
      <c r="J67" s="36"/>
    </row>
  </sheetData>
  <mergeCells count="4">
    <mergeCell ref="F1:H1"/>
    <mergeCell ref="H4:H7"/>
    <mergeCell ref="B4:G4"/>
    <mergeCell ref="B5:G7"/>
  </mergeCells>
  <pageMargins left="0.43307086614173229" right="0.31496062992125984" top="0.43307086614173229" bottom="0.62992125984251968" header="0.35433070866141736" footer="0.31496062992125984"/>
  <pageSetup paperSize="9" scale="72" firstPageNumber="31" orientation="portrait" cellComments="asDisplayed" useFirstPageNumber="1" r:id="rId1"/>
  <headerFooter alignWithMargins="0">
    <oddHeader xml:space="preserve">&amp;R&amp;"Arial,Bold Italic"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2F99-E8D8-42ED-BC4A-1BEA02A0A554}">
  <sheetPr codeName="Sheet89">
    <tabColor rgb="FF00B0F0"/>
  </sheetPr>
  <dimension ref="B1:I71"/>
  <sheetViews>
    <sheetView view="pageBreakPreview" zoomScaleNormal="125" zoomScaleSheetLayoutView="100" zoomScalePageLayoutView="60" workbookViewId="0">
      <selection activeCell="H14" sqref="H14"/>
    </sheetView>
  </sheetViews>
  <sheetFormatPr defaultColWidth="8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7.28515625" style="3" customWidth="1"/>
    <col min="5" max="5" width="13.7109375" style="4" customWidth="1"/>
    <col min="6" max="6" width="15.7109375" style="4" customWidth="1"/>
    <col min="7" max="7" width="15.7109375" style="166" customWidth="1"/>
    <col min="8" max="8" width="15.7109375" style="5" customWidth="1"/>
    <col min="9" max="9" width="0.85546875" style="5" customWidth="1"/>
    <col min="10" max="16384" width="8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3"/>
    </row>
    <row r="4" spans="2:9" ht="12.75" customHeight="1" x14ac:dyDescent="0.2">
      <c r="B4" s="304" t="s">
        <v>564</v>
      </c>
      <c r="C4" s="305"/>
      <c r="D4" s="305"/>
      <c r="E4" s="305"/>
      <c r="F4" s="305"/>
      <c r="G4" s="305"/>
      <c r="H4" s="309" t="str">
        <f>"CHAPTER "&amp;B10</f>
        <v>CHAPTER C11.9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10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10"/>
      <c r="I6" s="8"/>
    </row>
    <row r="7" spans="2:9" s="9" customFormat="1" ht="7.5" customHeight="1" x14ac:dyDescent="0.2">
      <c r="B7" s="299"/>
      <c r="C7" s="300"/>
      <c r="D7" s="300"/>
      <c r="E7" s="300"/>
      <c r="F7" s="300"/>
      <c r="G7" s="300"/>
      <c r="H7" s="311"/>
      <c r="I7" s="12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68" t="s">
        <v>4</v>
      </c>
      <c r="H8" s="11" t="s">
        <v>5</v>
      </c>
      <c r="I8" s="12"/>
    </row>
    <row r="9" spans="2:9" x14ac:dyDescent="0.2">
      <c r="B9" s="13"/>
      <c r="C9" s="14"/>
      <c r="D9" s="14"/>
      <c r="E9" s="15"/>
      <c r="F9" s="15"/>
      <c r="G9" s="156"/>
      <c r="H9" s="25" t="str">
        <f t="shared" ref="H9:H33" si="0">IF(E9="","",F9*G9)</f>
        <v/>
      </c>
      <c r="I9" s="18"/>
    </row>
    <row r="10" spans="2:9" ht="25.5" x14ac:dyDescent="0.2">
      <c r="B10" s="67" t="s">
        <v>570</v>
      </c>
      <c r="C10" s="20" t="s">
        <v>569</v>
      </c>
      <c r="D10" s="20"/>
      <c r="E10" s="15"/>
      <c r="F10" s="15"/>
      <c r="G10" s="156"/>
      <c r="H10" s="25" t="str">
        <f t="shared" si="0"/>
        <v/>
      </c>
      <c r="I10" s="18"/>
    </row>
    <row r="11" spans="2:9" x14ac:dyDescent="0.2">
      <c r="B11" s="51"/>
      <c r="C11" s="14"/>
      <c r="D11" s="14"/>
      <c r="E11" s="15"/>
      <c r="F11" s="15"/>
      <c r="G11" s="156"/>
      <c r="H11" s="25" t="str">
        <f t="shared" si="0"/>
        <v/>
      </c>
      <c r="I11" s="18"/>
    </row>
    <row r="12" spans="2:9" x14ac:dyDescent="0.2">
      <c r="B12" s="61" t="s">
        <v>568</v>
      </c>
      <c r="C12" s="14" t="s">
        <v>567</v>
      </c>
      <c r="D12" s="14"/>
      <c r="E12" s="15"/>
      <c r="F12" s="15"/>
      <c r="G12" s="156"/>
      <c r="H12" s="25" t="str">
        <f t="shared" si="0"/>
        <v/>
      </c>
      <c r="I12" s="18"/>
    </row>
    <row r="13" spans="2:9" x14ac:dyDescent="0.2">
      <c r="B13" s="61"/>
      <c r="C13" s="14"/>
      <c r="D13" s="14"/>
      <c r="E13" s="15"/>
      <c r="F13" s="15"/>
      <c r="G13" s="156"/>
      <c r="H13" s="25" t="str">
        <f t="shared" si="0"/>
        <v/>
      </c>
      <c r="I13" s="18"/>
    </row>
    <row r="14" spans="2:9" x14ac:dyDescent="0.2">
      <c r="B14" s="51" t="s">
        <v>566</v>
      </c>
      <c r="C14" s="14" t="s">
        <v>565</v>
      </c>
      <c r="D14" s="14" t="s">
        <v>706</v>
      </c>
      <c r="E14" s="22" t="s">
        <v>33</v>
      </c>
      <c r="F14" s="26">
        <v>5</v>
      </c>
      <c r="G14" s="218"/>
      <c r="H14" s="25"/>
      <c r="I14" s="18"/>
    </row>
    <row r="15" spans="2:9" x14ac:dyDescent="0.2">
      <c r="B15" s="61"/>
      <c r="C15" s="14"/>
      <c r="D15" s="14"/>
      <c r="E15" s="15"/>
      <c r="F15" s="26"/>
      <c r="G15" s="156"/>
      <c r="H15" s="25"/>
      <c r="I15" s="62"/>
    </row>
    <row r="16" spans="2:9" x14ac:dyDescent="0.2">
      <c r="B16" s="51"/>
      <c r="C16" s="14"/>
      <c r="D16" s="14"/>
      <c r="E16" s="22"/>
      <c r="F16" s="26"/>
      <c r="G16" s="218"/>
      <c r="H16" s="25" t="str">
        <f t="shared" si="0"/>
        <v/>
      </c>
      <c r="I16" s="65"/>
    </row>
    <row r="17" spans="2:9" x14ac:dyDescent="0.2">
      <c r="B17" s="51"/>
      <c r="C17" s="14"/>
      <c r="D17" s="14"/>
      <c r="E17" s="22"/>
      <c r="F17" s="26"/>
      <c r="G17" s="218"/>
      <c r="H17" s="25" t="str">
        <f t="shared" si="0"/>
        <v/>
      </c>
      <c r="I17" s="65"/>
    </row>
    <row r="18" spans="2:9" x14ac:dyDescent="0.2">
      <c r="B18" s="51"/>
      <c r="C18" s="14"/>
      <c r="D18" s="14"/>
      <c r="E18" s="22"/>
      <c r="F18" s="26"/>
      <c r="G18" s="218"/>
      <c r="H18" s="25" t="str">
        <f t="shared" si="0"/>
        <v/>
      </c>
      <c r="I18" s="65"/>
    </row>
    <row r="19" spans="2:9" x14ac:dyDescent="0.2">
      <c r="B19" s="51"/>
      <c r="C19" s="14"/>
      <c r="D19" s="14"/>
      <c r="E19" s="22"/>
      <c r="F19" s="26"/>
      <c r="G19" s="218"/>
      <c r="H19" s="25" t="str">
        <f t="shared" si="0"/>
        <v/>
      </c>
      <c r="I19" s="65"/>
    </row>
    <row r="20" spans="2:9" x14ac:dyDescent="0.2">
      <c r="B20" s="51"/>
      <c r="C20" s="14"/>
      <c r="D20" s="14"/>
      <c r="E20" s="22"/>
      <c r="F20" s="26"/>
      <c r="G20" s="218"/>
      <c r="H20" s="25" t="str">
        <f t="shared" si="0"/>
        <v/>
      </c>
      <c r="I20" s="65"/>
    </row>
    <row r="21" spans="2:9" x14ac:dyDescent="0.2">
      <c r="B21" s="51"/>
      <c r="C21" s="14"/>
      <c r="D21" s="14"/>
      <c r="E21" s="22"/>
      <c r="F21" s="26"/>
      <c r="G21" s="218"/>
      <c r="H21" s="25" t="str">
        <f t="shared" si="0"/>
        <v/>
      </c>
      <c r="I21" s="65"/>
    </row>
    <row r="22" spans="2:9" x14ac:dyDescent="0.2">
      <c r="B22" s="51"/>
      <c r="C22" s="14"/>
      <c r="D22" s="14"/>
      <c r="E22" s="22"/>
      <c r="F22" s="26"/>
      <c r="G22" s="218"/>
      <c r="H22" s="25" t="str">
        <f t="shared" si="0"/>
        <v/>
      </c>
      <c r="I22" s="65"/>
    </row>
    <row r="23" spans="2:9" x14ac:dyDescent="0.2">
      <c r="B23" s="51"/>
      <c r="C23" s="14"/>
      <c r="D23" s="14"/>
      <c r="E23" s="22"/>
      <c r="F23" s="26"/>
      <c r="G23" s="218"/>
      <c r="H23" s="25" t="str">
        <f t="shared" si="0"/>
        <v/>
      </c>
      <c r="I23" s="65"/>
    </row>
    <row r="24" spans="2:9" x14ac:dyDescent="0.2">
      <c r="B24" s="51"/>
      <c r="C24" s="14"/>
      <c r="D24" s="14"/>
      <c r="E24" s="22"/>
      <c r="F24" s="26"/>
      <c r="G24" s="218"/>
      <c r="H24" s="25" t="str">
        <f t="shared" si="0"/>
        <v/>
      </c>
      <c r="I24" s="65"/>
    </row>
    <row r="25" spans="2:9" x14ac:dyDescent="0.2">
      <c r="B25" s="51"/>
      <c r="C25" s="14"/>
      <c r="D25" s="14"/>
      <c r="E25" s="22"/>
      <c r="F25" s="26"/>
      <c r="G25" s="218"/>
      <c r="H25" s="25" t="str">
        <f t="shared" si="0"/>
        <v/>
      </c>
      <c r="I25" s="65"/>
    </row>
    <row r="26" spans="2:9" x14ac:dyDescent="0.2">
      <c r="B26" s="51"/>
      <c r="C26" s="14"/>
      <c r="D26" s="14"/>
      <c r="E26" s="22"/>
      <c r="F26" s="26"/>
      <c r="G26" s="218"/>
      <c r="H26" s="25" t="str">
        <f t="shared" si="0"/>
        <v/>
      </c>
      <c r="I26" s="65"/>
    </row>
    <row r="27" spans="2:9" x14ac:dyDescent="0.2">
      <c r="B27" s="51"/>
      <c r="C27" s="14"/>
      <c r="D27" s="14"/>
      <c r="E27" s="22"/>
      <c r="F27" s="26"/>
      <c r="G27" s="218"/>
      <c r="H27" s="25" t="str">
        <f t="shared" si="0"/>
        <v/>
      </c>
      <c r="I27" s="65"/>
    </row>
    <row r="28" spans="2:9" x14ac:dyDescent="0.2">
      <c r="B28" s="51"/>
      <c r="C28" s="14"/>
      <c r="D28" s="14"/>
      <c r="E28" s="22"/>
      <c r="F28" s="26"/>
      <c r="G28" s="218"/>
      <c r="H28" s="25" t="str">
        <f t="shared" si="0"/>
        <v/>
      </c>
      <c r="I28" s="65"/>
    </row>
    <row r="29" spans="2:9" x14ac:dyDescent="0.2">
      <c r="B29" s="51"/>
      <c r="C29" s="14"/>
      <c r="D29" s="14"/>
      <c r="E29" s="22"/>
      <c r="F29" s="26"/>
      <c r="G29" s="218"/>
      <c r="H29" s="25" t="str">
        <f t="shared" si="0"/>
        <v/>
      </c>
      <c r="I29" s="65"/>
    </row>
    <row r="30" spans="2:9" x14ac:dyDescent="0.2">
      <c r="B30" s="51"/>
      <c r="C30" s="14"/>
      <c r="D30" s="14"/>
      <c r="E30" s="22"/>
      <c r="F30" s="26"/>
      <c r="G30" s="218"/>
      <c r="H30" s="25" t="str">
        <f t="shared" si="0"/>
        <v/>
      </c>
      <c r="I30" s="65"/>
    </row>
    <row r="31" spans="2:9" x14ac:dyDescent="0.2">
      <c r="B31" s="51"/>
      <c r="C31" s="14"/>
      <c r="D31" s="14"/>
      <c r="E31" s="22"/>
      <c r="F31" s="26"/>
      <c r="G31" s="218"/>
      <c r="H31" s="25" t="str">
        <f t="shared" si="0"/>
        <v/>
      </c>
      <c r="I31" s="65"/>
    </row>
    <row r="32" spans="2:9" x14ac:dyDescent="0.2">
      <c r="B32" s="51"/>
      <c r="C32" s="14"/>
      <c r="D32" s="14"/>
      <c r="E32" s="22"/>
      <c r="F32" s="26"/>
      <c r="G32" s="218"/>
      <c r="H32" s="25" t="str">
        <f t="shared" si="0"/>
        <v/>
      </c>
      <c r="I32" s="65"/>
    </row>
    <row r="33" spans="2:9" x14ac:dyDescent="0.2">
      <c r="B33" s="51"/>
      <c r="C33" s="14"/>
      <c r="D33" s="14"/>
      <c r="E33" s="22"/>
      <c r="F33" s="26"/>
      <c r="G33" s="218"/>
      <c r="H33" s="25" t="str">
        <f t="shared" si="0"/>
        <v/>
      </c>
      <c r="I33" s="65"/>
    </row>
    <row r="34" spans="2:9" x14ac:dyDescent="0.2">
      <c r="B34" s="51"/>
      <c r="C34" s="14"/>
      <c r="D34" s="14"/>
      <c r="E34" s="22"/>
      <c r="F34" s="26"/>
      <c r="G34" s="218"/>
      <c r="H34" s="25" t="str">
        <f t="shared" ref="H34:H50" si="1">IF(E34="","",F34*G34)</f>
        <v/>
      </c>
      <c r="I34" s="65"/>
    </row>
    <row r="35" spans="2:9" x14ac:dyDescent="0.2">
      <c r="B35" s="51"/>
      <c r="C35" s="14"/>
      <c r="D35" s="14"/>
      <c r="E35" s="22"/>
      <c r="F35" s="26"/>
      <c r="G35" s="218"/>
      <c r="H35" s="25" t="str">
        <f t="shared" si="1"/>
        <v/>
      </c>
      <c r="I35" s="65"/>
    </row>
    <row r="36" spans="2:9" x14ac:dyDescent="0.2">
      <c r="B36" s="51"/>
      <c r="C36" s="14"/>
      <c r="D36" s="14"/>
      <c r="E36" s="22"/>
      <c r="F36" s="26"/>
      <c r="G36" s="218"/>
      <c r="H36" s="25" t="str">
        <f t="shared" si="1"/>
        <v/>
      </c>
      <c r="I36" s="65"/>
    </row>
    <row r="37" spans="2:9" x14ac:dyDescent="0.2">
      <c r="B37" s="51"/>
      <c r="C37" s="14"/>
      <c r="D37" s="14"/>
      <c r="E37" s="22"/>
      <c r="F37" s="26"/>
      <c r="G37" s="218"/>
      <c r="H37" s="25" t="str">
        <f t="shared" si="1"/>
        <v/>
      </c>
      <c r="I37" s="65"/>
    </row>
    <row r="38" spans="2:9" x14ac:dyDescent="0.2">
      <c r="B38" s="51"/>
      <c r="C38" s="14"/>
      <c r="D38" s="14"/>
      <c r="E38" s="22"/>
      <c r="F38" s="26"/>
      <c r="G38" s="218"/>
      <c r="H38" s="25" t="str">
        <f t="shared" si="1"/>
        <v/>
      </c>
      <c r="I38" s="65"/>
    </row>
    <row r="39" spans="2:9" x14ac:dyDescent="0.2">
      <c r="B39" s="51"/>
      <c r="C39" s="14"/>
      <c r="D39" s="14"/>
      <c r="E39" s="22"/>
      <c r="F39" s="26"/>
      <c r="G39" s="218"/>
      <c r="H39" s="25" t="str">
        <f t="shared" si="1"/>
        <v/>
      </c>
      <c r="I39" s="65"/>
    </row>
    <row r="40" spans="2:9" x14ac:dyDescent="0.2">
      <c r="B40" s="51"/>
      <c r="C40" s="14"/>
      <c r="D40" s="14"/>
      <c r="E40" s="22"/>
      <c r="F40" s="26"/>
      <c r="G40" s="218"/>
      <c r="H40" s="25" t="str">
        <f t="shared" si="1"/>
        <v/>
      </c>
      <c r="I40" s="65"/>
    </row>
    <row r="41" spans="2:9" x14ac:dyDescent="0.2">
      <c r="B41" s="51"/>
      <c r="C41" s="14"/>
      <c r="D41" s="14"/>
      <c r="E41" s="22"/>
      <c r="F41" s="26"/>
      <c r="G41" s="218"/>
      <c r="H41" s="25" t="str">
        <f t="shared" si="1"/>
        <v/>
      </c>
      <c r="I41" s="65"/>
    </row>
    <row r="42" spans="2:9" x14ac:dyDescent="0.2">
      <c r="B42" s="51"/>
      <c r="C42" s="14"/>
      <c r="D42" s="14"/>
      <c r="E42" s="22"/>
      <c r="F42" s="26"/>
      <c r="G42" s="218"/>
      <c r="H42" s="25" t="str">
        <f t="shared" si="1"/>
        <v/>
      </c>
      <c r="I42" s="65"/>
    </row>
    <row r="43" spans="2:9" x14ac:dyDescent="0.2">
      <c r="B43" s="51"/>
      <c r="C43" s="14"/>
      <c r="D43" s="14"/>
      <c r="E43" s="22"/>
      <c r="F43" s="26"/>
      <c r="G43" s="218"/>
      <c r="H43" s="25" t="str">
        <f t="shared" si="1"/>
        <v/>
      </c>
      <c r="I43" s="65"/>
    </row>
    <row r="44" spans="2:9" x14ac:dyDescent="0.2">
      <c r="B44" s="51"/>
      <c r="C44" s="14"/>
      <c r="D44" s="14"/>
      <c r="E44" s="22"/>
      <c r="F44" s="26"/>
      <c r="G44" s="218"/>
      <c r="H44" s="25" t="str">
        <f t="shared" si="1"/>
        <v/>
      </c>
      <c r="I44" s="65"/>
    </row>
    <row r="45" spans="2:9" x14ac:dyDescent="0.2">
      <c r="B45" s="51"/>
      <c r="C45" s="14"/>
      <c r="D45" s="14"/>
      <c r="E45" s="22"/>
      <c r="F45" s="26"/>
      <c r="G45" s="218"/>
      <c r="H45" s="25" t="str">
        <f t="shared" si="1"/>
        <v/>
      </c>
      <c r="I45" s="65"/>
    </row>
    <row r="46" spans="2:9" x14ac:dyDescent="0.2">
      <c r="B46" s="51"/>
      <c r="C46" s="14"/>
      <c r="D46" s="14"/>
      <c r="E46" s="22"/>
      <c r="F46" s="26"/>
      <c r="G46" s="218"/>
      <c r="H46" s="25" t="str">
        <f t="shared" si="1"/>
        <v/>
      </c>
      <c r="I46" s="65"/>
    </row>
    <row r="47" spans="2:9" x14ac:dyDescent="0.2">
      <c r="B47" s="51"/>
      <c r="C47" s="14"/>
      <c r="D47" s="14"/>
      <c r="E47" s="22"/>
      <c r="F47" s="26"/>
      <c r="G47" s="218"/>
      <c r="H47" s="25" t="str">
        <f t="shared" si="1"/>
        <v/>
      </c>
      <c r="I47" s="65"/>
    </row>
    <row r="48" spans="2:9" x14ac:dyDescent="0.2">
      <c r="B48" s="51"/>
      <c r="C48" s="14"/>
      <c r="D48" s="14"/>
      <c r="E48" s="22"/>
      <c r="F48" s="26"/>
      <c r="G48" s="218"/>
      <c r="H48" s="25" t="str">
        <f t="shared" si="1"/>
        <v/>
      </c>
      <c r="I48" s="65"/>
    </row>
    <row r="49" spans="2:9" x14ac:dyDescent="0.2">
      <c r="B49" s="51"/>
      <c r="C49" s="14"/>
      <c r="D49" s="14"/>
      <c r="E49" s="22"/>
      <c r="F49" s="26"/>
      <c r="G49" s="218"/>
      <c r="H49" s="25" t="str">
        <f t="shared" si="1"/>
        <v/>
      </c>
      <c r="I49" s="65"/>
    </row>
    <row r="50" spans="2:9" x14ac:dyDescent="0.2">
      <c r="B50" s="51"/>
      <c r="C50" s="14"/>
      <c r="D50" s="14"/>
      <c r="E50" s="22"/>
      <c r="F50" s="26"/>
      <c r="G50" s="218"/>
      <c r="H50" s="25" t="str">
        <f t="shared" si="1"/>
        <v/>
      </c>
      <c r="I50" s="65"/>
    </row>
    <row r="51" spans="2:9" x14ac:dyDescent="0.2">
      <c r="B51" s="51"/>
      <c r="C51" s="14"/>
      <c r="D51" s="14"/>
      <c r="E51" s="22"/>
      <c r="F51" s="26"/>
      <c r="G51" s="218"/>
      <c r="H51" s="25"/>
      <c r="I51" s="65"/>
    </row>
    <row r="52" spans="2:9" x14ac:dyDescent="0.2">
      <c r="B52" s="51"/>
      <c r="C52" s="14"/>
      <c r="D52" s="14"/>
      <c r="E52" s="22"/>
      <c r="F52" s="26"/>
      <c r="G52" s="218"/>
      <c r="H52" s="25" t="str">
        <f t="shared" ref="H52:H70" si="2">IF(E52="","",F52*G52)</f>
        <v/>
      </c>
      <c r="I52" s="65"/>
    </row>
    <row r="53" spans="2:9" x14ac:dyDescent="0.2">
      <c r="B53" s="51"/>
      <c r="C53" s="14"/>
      <c r="D53" s="14"/>
      <c r="E53" s="22"/>
      <c r="F53" s="26"/>
      <c r="G53" s="218"/>
      <c r="H53" s="25" t="str">
        <f t="shared" si="2"/>
        <v/>
      </c>
      <c r="I53" s="65"/>
    </row>
    <row r="54" spans="2:9" x14ac:dyDescent="0.2">
      <c r="B54" s="51"/>
      <c r="C54" s="14"/>
      <c r="D54" s="14"/>
      <c r="E54" s="22"/>
      <c r="F54" s="26"/>
      <c r="G54" s="218"/>
      <c r="H54" s="25" t="str">
        <f t="shared" si="2"/>
        <v/>
      </c>
      <c r="I54" s="65"/>
    </row>
    <row r="55" spans="2:9" x14ac:dyDescent="0.2">
      <c r="B55" s="51"/>
      <c r="C55" s="14"/>
      <c r="D55" s="14"/>
      <c r="E55" s="22"/>
      <c r="F55" s="26"/>
      <c r="G55" s="218"/>
      <c r="H55" s="25" t="str">
        <f t="shared" si="2"/>
        <v/>
      </c>
      <c r="I55" s="65"/>
    </row>
    <row r="56" spans="2:9" x14ac:dyDescent="0.2">
      <c r="B56" s="51"/>
      <c r="C56" s="14"/>
      <c r="D56" s="14"/>
      <c r="E56" s="22"/>
      <c r="F56" s="26"/>
      <c r="G56" s="218"/>
      <c r="H56" s="25" t="str">
        <f t="shared" si="2"/>
        <v/>
      </c>
      <c r="I56" s="65"/>
    </row>
    <row r="57" spans="2:9" x14ac:dyDescent="0.2">
      <c r="B57" s="51"/>
      <c r="C57" s="14"/>
      <c r="D57" s="14"/>
      <c r="E57" s="22"/>
      <c r="F57" s="26"/>
      <c r="G57" s="218"/>
      <c r="H57" s="25" t="str">
        <f t="shared" si="2"/>
        <v/>
      </c>
      <c r="I57" s="65"/>
    </row>
    <row r="58" spans="2:9" x14ac:dyDescent="0.2">
      <c r="B58" s="51"/>
      <c r="C58" s="14"/>
      <c r="D58" s="14"/>
      <c r="E58" s="22"/>
      <c r="F58" s="26"/>
      <c r="G58" s="218"/>
      <c r="H58" s="25" t="str">
        <f t="shared" si="2"/>
        <v/>
      </c>
      <c r="I58" s="65"/>
    </row>
    <row r="59" spans="2:9" x14ac:dyDescent="0.2">
      <c r="B59" s="51"/>
      <c r="C59" s="14"/>
      <c r="D59" s="14"/>
      <c r="E59" s="22"/>
      <c r="F59" s="26"/>
      <c r="G59" s="218"/>
      <c r="H59" s="25" t="str">
        <f t="shared" si="2"/>
        <v/>
      </c>
      <c r="I59" s="65"/>
    </row>
    <row r="60" spans="2:9" x14ac:dyDescent="0.2">
      <c r="B60" s="51"/>
      <c r="C60" s="14"/>
      <c r="D60" s="14"/>
      <c r="E60" s="22"/>
      <c r="F60" s="26"/>
      <c r="G60" s="218"/>
      <c r="H60" s="25" t="str">
        <f t="shared" si="2"/>
        <v/>
      </c>
      <c r="I60" s="65"/>
    </row>
    <row r="61" spans="2:9" x14ac:dyDescent="0.2">
      <c r="B61" s="51"/>
      <c r="C61" s="14"/>
      <c r="D61" s="14"/>
      <c r="E61" s="22"/>
      <c r="F61" s="26"/>
      <c r="G61" s="218"/>
      <c r="H61" s="25" t="str">
        <f t="shared" si="2"/>
        <v/>
      </c>
      <c r="I61" s="65"/>
    </row>
    <row r="62" spans="2:9" x14ac:dyDescent="0.2">
      <c r="B62" s="51"/>
      <c r="C62" s="14"/>
      <c r="D62" s="14"/>
      <c r="E62" s="22"/>
      <c r="F62" s="26"/>
      <c r="G62" s="218"/>
      <c r="H62" s="25" t="str">
        <f t="shared" si="2"/>
        <v/>
      </c>
      <c r="I62" s="65"/>
    </row>
    <row r="63" spans="2:9" x14ac:dyDescent="0.2">
      <c r="B63" s="51"/>
      <c r="C63" s="14"/>
      <c r="D63" s="14"/>
      <c r="E63" s="22"/>
      <c r="F63" s="26"/>
      <c r="G63" s="218"/>
      <c r="H63" s="25" t="str">
        <f t="shared" si="2"/>
        <v/>
      </c>
      <c r="I63" s="65"/>
    </row>
    <row r="64" spans="2:9" x14ac:dyDescent="0.2">
      <c r="B64" s="51"/>
      <c r="C64" s="14"/>
      <c r="D64" s="14"/>
      <c r="E64" s="22"/>
      <c r="F64" s="26"/>
      <c r="G64" s="218"/>
      <c r="H64" s="25" t="str">
        <f t="shared" si="2"/>
        <v/>
      </c>
      <c r="I64" s="65"/>
    </row>
    <row r="65" spans="2:9" x14ac:dyDescent="0.2">
      <c r="B65" s="51"/>
      <c r="C65" s="14"/>
      <c r="D65" s="14"/>
      <c r="E65" s="22"/>
      <c r="F65" s="26"/>
      <c r="G65" s="218"/>
      <c r="H65" s="25" t="str">
        <f t="shared" si="2"/>
        <v/>
      </c>
      <c r="I65" s="65"/>
    </row>
    <row r="66" spans="2:9" x14ac:dyDescent="0.2">
      <c r="B66" s="51"/>
      <c r="C66" s="14"/>
      <c r="D66" s="14"/>
      <c r="E66" s="22"/>
      <c r="F66" s="26"/>
      <c r="G66" s="218"/>
      <c r="H66" s="25" t="str">
        <f t="shared" si="2"/>
        <v/>
      </c>
      <c r="I66" s="65"/>
    </row>
    <row r="67" spans="2:9" x14ac:dyDescent="0.2">
      <c r="B67" s="51"/>
      <c r="C67" s="14"/>
      <c r="D67" s="14"/>
      <c r="E67" s="22"/>
      <c r="F67" s="26"/>
      <c r="G67" s="218"/>
      <c r="H67" s="25" t="str">
        <f t="shared" si="2"/>
        <v/>
      </c>
      <c r="I67" s="65"/>
    </row>
    <row r="68" spans="2:9" x14ac:dyDescent="0.2">
      <c r="B68" s="51"/>
      <c r="C68" s="14"/>
      <c r="D68" s="14"/>
      <c r="E68" s="22"/>
      <c r="F68" s="26"/>
      <c r="G68" s="218"/>
      <c r="H68" s="25" t="str">
        <f t="shared" si="2"/>
        <v/>
      </c>
      <c r="I68" s="65"/>
    </row>
    <row r="69" spans="2:9" x14ac:dyDescent="0.2">
      <c r="B69" s="51"/>
      <c r="C69" s="14"/>
      <c r="D69" s="14"/>
      <c r="E69" s="22"/>
      <c r="F69" s="26"/>
      <c r="G69" s="218"/>
      <c r="H69" s="25" t="str">
        <f t="shared" si="2"/>
        <v/>
      </c>
      <c r="I69" s="65"/>
    </row>
    <row r="70" spans="2:9" x14ac:dyDescent="0.2">
      <c r="B70" s="51"/>
      <c r="C70" s="14"/>
      <c r="D70" s="14"/>
      <c r="E70" s="22"/>
      <c r="F70" s="26"/>
      <c r="G70" s="218"/>
      <c r="H70" s="25" t="str">
        <f t="shared" si="2"/>
        <v/>
      </c>
      <c r="I70" s="65"/>
    </row>
    <row r="71" spans="2:9" s="30" customFormat="1" ht="24.75" customHeight="1" x14ac:dyDescent="0.2">
      <c r="B71" s="78" t="str">
        <f>$B$10</f>
        <v>C11.9</v>
      </c>
      <c r="C71" s="32" t="s">
        <v>594</v>
      </c>
      <c r="D71" s="32"/>
      <c r="E71" s="33"/>
      <c r="F71" s="34"/>
      <c r="G71" s="170"/>
      <c r="H71" s="35">
        <f>SUM(H9:H70)</f>
        <v>0</v>
      </c>
      <c r="I71" s="36"/>
    </row>
  </sheetData>
  <mergeCells count="4">
    <mergeCell ref="F1:H1"/>
    <mergeCell ref="H4:H7"/>
    <mergeCell ref="B4:G4"/>
    <mergeCell ref="B5:G7"/>
  </mergeCells>
  <pageMargins left="0.43307086614173229" right="0.31496062992125984" top="0.43307086614173229" bottom="0.62992125984251968" header="0.35433070866141736" footer="0.31496062992125984"/>
  <pageSetup paperSize="9" scale="77" firstPageNumber="31" orientation="portrait" cellComments="asDisplayed" useFirstPageNumber="1" r:id="rId1"/>
  <headerFooter alignWithMargins="0">
    <oddHeader xml:space="preserve">&amp;R&amp;"Arial,Bold Italic"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D6D8E-99F4-43DA-8146-1FED0EA0C987}">
  <sheetPr codeName="Sheet51">
    <tabColor rgb="FF00B0F0"/>
    <pageSetUpPr fitToPage="1"/>
  </sheetPr>
  <dimension ref="B1:I51"/>
  <sheetViews>
    <sheetView view="pageBreakPreview" topLeftCell="A40" zoomScaleNormal="125" zoomScaleSheetLayoutView="100" zoomScalePageLayoutView="125" workbookViewId="0">
      <selection activeCell="H16" sqref="H16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9.140625" style="3" customWidth="1"/>
    <col min="5" max="5" width="13.7109375" style="4" customWidth="1"/>
    <col min="6" max="6" width="15.7109375" style="4" customWidth="1"/>
    <col min="7" max="7" width="15.7109375" style="1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3"/>
      <c r="H3" s="86"/>
    </row>
    <row r="4" spans="2:9" x14ac:dyDescent="0.2">
      <c r="B4" s="304" t="s">
        <v>8</v>
      </c>
      <c r="C4" s="305"/>
      <c r="D4" s="305"/>
      <c r="E4" s="305"/>
      <c r="F4" s="305"/>
      <c r="G4" s="305"/>
      <c r="H4" s="301" t="str">
        <f>"CHAPTER "&amp;B10</f>
        <v>CHAPTER C20.1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02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02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03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3"/>
      <c r="C9" s="14"/>
      <c r="D9" s="14"/>
      <c r="E9" s="15"/>
      <c r="F9" s="15"/>
      <c r="G9" s="16"/>
      <c r="H9" s="17" t="str">
        <f t="shared" ref="H9:H48" si="0">IF(E9="","",F9*G9)</f>
        <v/>
      </c>
      <c r="I9" s="18"/>
    </row>
    <row r="10" spans="2:9" ht="25.5" x14ac:dyDescent="0.2">
      <c r="B10" s="67" t="s">
        <v>399</v>
      </c>
      <c r="C10" s="20" t="s">
        <v>400</v>
      </c>
      <c r="D10" s="20"/>
      <c r="E10" s="22"/>
      <c r="F10" s="22"/>
      <c r="G10" s="42"/>
      <c r="H10" s="17" t="str">
        <f t="shared" si="0"/>
        <v/>
      </c>
      <c r="I10" s="43"/>
    </row>
    <row r="11" spans="2:9" x14ac:dyDescent="0.2">
      <c r="B11" s="67"/>
      <c r="C11" s="20"/>
      <c r="D11" s="20"/>
      <c r="E11" s="22"/>
      <c r="F11" s="22"/>
      <c r="G11" s="42"/>
      <c r="H11" s="17"/>
      <c r="I11" s="43"/>
    </row>
    <row r="12" spans="2:9" x14ac:dyDescent="0.2">
      <c r="B12" s="51" t="s">
        <v>405</v>
      </c>
      <c r="C12" s="14" t="s">
        <v>402</v>
      </c>
      <c r="D12" s="14"/>
      <c r="E12" s="22"/>
      <c r="F12" s="23"/>
      <c r="G12" s="45"/>
      <c r="H12" s="17"/>
      <c r="I12" s="43"/>
    </row>
    <row r="13" spans="2:9" x14ac:dyDescent="0.2">
      <c r="B13" s="51"/>
      <c r="C13" s="14"/>
      <c r="D13" s="14"/>
      <c r="E13" s="22"/>
      <c r="F13" s="22"/>
      <c r="G13" s="42"/>
      <c r="H13" s="17"/>
      <c r="I13" s="43"/>
    </row>
    <row r="14" spans="2:9" x14ac:dyDescent="0.2">
      <c r="B14" s="51" t="s">
        <v>60</v>
      </c>
      <c r="C14" s="14" t="s">
        <v>403</v>
      </c>
      <c r="D14" s="14"/>
      <c r="E14" s="22" t="s">
        <v>609</v>
      </c>
      <c r="F14" s="22">
        <v>500000</v>
      </c>
      <c r="G14" s="42">
        <v>1</v>
      </c>
      <c r="H14" s="17">
        <f>G14*F14</f>
        <v>500000</v>
      </c>
      <c r="I14" s="43"/>
    </row>
    <row r="15" spans="2:9" x14ac:dyDescent="0.2">
      <c r="B15" s="51"/>
      <c r="C15" s="14"/>
      <c r="D15" s="14"/>
      <c r="E15" s="22"/>
      <c r="F15" s="22"/>
      <c r="G15" s="40"/>
      <c r="H15" s="17"/>
      <c r="I15" s="43"/>
    </row>
    <row r="16" spans="2:9" ht="25.5" x14ac:dyDescent="0.2">
      <c r="B16" s="51" t="s">
        <v>211</v>
      </c>
      <c r="C16" s="14" t="s">
        <v>404</v>
      </c>
      <c r="D16" s="14"/>
      <c r="E16" s="22" t="s">
        <v>39</v>
      </c>
      <c r="F16" s="219">
        <f>H14</f>
        <v>500000</v>
      </c>
      <c r="G16" s="220"/>
      <c r="H16" s="17"/>
      <c r="I16" s="43"/>
    </row>
    <row r="17" spans="2:9" x14ac:dyDescent="0.2">
      <c r="B17" s="51"/>
      <c r="C17" s="14"/>
      <c r="D17" s="14"/>
      <c r="E17" s="22"/>
      <c r="F17" s="219"/>
      <c r="G17" s="220"/>
      <c r="H17" s="17"/>
      <c r="I17" s="43"/>
    </row>
    <row r="18" spans="2:9" x14ac:dyDescent="0.2">
      <c r="B18" s="51"/>
      <c r="C18" s="14"/>
      <c r="D18" s="14"/>
      <c r="E18" s="22"/>
      <c r="F18" s="219"/>
      <c r="G18" s="220"/>
      <c r="H18" s="17"/>
      <c r="I18" s="43"/>
    </row>
    <row r="19" spans="2:9" x14ac:dyDescent="0.2">
      <c r="B19" s="51"/>
      <c r="C19" s="14"/>
      <c r="D19" s="14"/>
      <c r="E19" s="22"/>
      <c r="F19" s="219"/>
      <c r="G19" s="220"/>
      <c r="H19" s="17"/>
      <c r="I19" s="43"/>
    </row>
    <row r="20" spans="2:9" x14ac:dyDescent="0.2">
      <c r="B20" s="51"/>
      <c r="C20" s="14"/>
      <c r="D20" s="14"/>
      <c r="E20" s="22"/>
      <c r="F20" s="219"/>
      <c r="G20" s="220"/>
      <c r="H20" s="17"/>
      <c r="I20" s="43"/>
    </row>
    <row r="21" spans="2:9" x14ac:dyDescent="0.2">
      <c r="B21" s="51"/>
      <c r="C21" s="14"/>
      <c r="D21" s="14"/>
      <c r="E21" s="22"/>
      <c r="F21" s="219"/>
      <c r="G21" s="220"/>
      <c r="H21" s="17"/>
      <c r="I21" s="43"/>
    </row>
    <row r="22" spans="2:9" x14ac:dyDescent="0.2">
      <c r="B22" s="51"/>
      <c r="C22" s="14"/>
      <c r="D22" s="14"/>
      <c r="E22" s="22"/>
      <c r="F22" s="219"/>
      <c r="G22" s="220"/>
      <c r="H22" s="17"/>
      <c r="I22" s="43"/>
    </row>
    <row r="23" spans="2:9" x14ac:dyDescent="0.2">
      <c r="B23" s="51"/>
      <c r="C23" s="14"/>
      <c r="D23" s="14"/>
      <c r="E23" s="22"/>
      <c r="F23" s="219"/>
      <c r="G23" s="220"/>
      <c r="H23" s="17"/>
      <c r="I23" s="43"/>
    </row>
    <row r="24" spans="2:9" x14ac:dyDescent="0.2">
      <c r="B24" s="51"/>
      <c r="C24" s="14"/>
      <c r="D24" s="14"/>
      <c r="E24" s="22"/>
      <c r="F24" s="219"/>
      <c r="G24" s="220"/>
      <c r="H24" s="17"/>
      <c r="I24" s="43"/>
    </row>
    <row r="25" spans="2:9" x14ac:dyDescent="0.2">
      <c r="B25" s="51"/>
      <c r="C25" s="14"/>
      <c r="D25" s="14"/>
      <c r="E25" s="22"/>
      <c r="F25" s="219"/>
      <c r="G25" s="220"/>
      <c r="H25" s="17"/>
      <c r="I25" s="43"/>
    </row>
    <row r="26" spans="2:9" x14ac:dyDescent="0.2">
      <c r="B26" s="51"/>
      <c r="C26" s="14"/>
      <c r="D26" s="14"/>
      <c r="E26" s="22"/>
      <c r="F26" s="219"/>
      <c r="G26" s="220"/>
      <c r="H26" s="17"/>
      <c r="I26" s="43"/>
    </row>
    <row r="27" spans="2:9" x14ac:dyDescent="0.2">
      <c r="B27" s="51"/>
      <c r="C27" s="14"/>
      <c r="D27" s="14"/>
      <c r="E27" s="22"/>
      <c r="F27" s="219"/>
      <c r="G27" s="220"/>
      <c r="H27" s="17"/>
      <c r="I27" s="43"/>
    </row>
    <row r="28" spans="2:9" x14ac:dyDescent="0.2">
      <c r="B28" s="51"/>
      <c r="C28" s="14"/>
      <c r="D28" s="14"/>
      <c r="E28" s="22"/>
      <c r="F28" s="219"/>
      <c r="G28" s="220"/>
      <c r="H28" s="17"/>
      <c r="I28" s="43"/>
    </row>
    <row r="29" spans="2:9" x14ac:dyDescent="0.2">
      <c r="B29" s="51"/>
      <c r="C29" s="14"/>
      <c r="D29" s="14"/>
      <c r="E29" s="22"/>
      <c r="F29" s="219"/>
      <c r="G29" s="220"/>
      <c r="H29" s="17"/>
      <c r="I29" s="43"/>
    </row>
    <row r="30" spans="2:9" x14ac:dyDescent="0.2">
      <c r="B30" s="51"/>
      <c r="C30" s="14"/>
      <c r="D30" s="14"/>
      <c r="E30" s="22"/>
      <c r="F30" s="219"/>
      <c r="G30" s="220"/>
      <c r="H30" s="17"/>
      <c r="I30" s="43"/>
    </row>
    <row r="31" spans="2:9" x14ac:dyDescent="0.2">
      <c r="B31" s="51"/>
      <c r="C31" s="14"/>
      <c r="D31" s="14"/>
      <c r="E31" s="22"/>
      <c r="F31" s="219"/>
      <c r="G31" s="220"/>
      <c r="H31" s="17"/>
      <c r="I31" s="43"/>
    </row>
    <row r="32" spans="2:9" x14ac:dyDescent="0.2">
      <c r="B32" s="51"/>
      <c r="C32" s="14"/>
      <c r="D32" s="14"/>
      <c r="E32" s="22"/>
      <c r="F32" s="219"/>
      <c r="G32" s="220"/>
      <c r="H32" s="17"/>
      <c r="I32" s="43"/>
    </row>
    <row r="33" spans="2:9" x14ac:dyDescent="0.2">
      <c r="B33" s="51"/>
      <c r="C33" s="14"/>
      <c r="D33" s="14"/>
      <c r="E33" s="22"/>
      <c r="F33" s="219"/>
      <c r="G33" s="220"/>
      <c r="H33" s="17"/>
      <c r="I33" s="43"/>
    </row>
    <row r="34" spans="2:9" x14ac:dyDescent="0.2">
      <c r="B34" s="51"/>
      <c r="C34" s="14"/>
      <c r="D34" s="14"/>
      <c r="E34" s="22"/>
      <c r="F34" s="219"/>
      <c r="G34" s="220"/>
      <c r="H34" s="17"/>
      <c r="I34" s="43"/>
    </row>
    <row r="35" spans="2:9" x14ac:dyDescent="0.2">
      <c r="B35" s="51"/>
      <c r="C35" s="14"/>
      <c r="D35" s="14"/>
      <c r="E35" s="22"/>
      <c r="F35" s="219"/>
      <c r="G35" s="220"/>
      <c r="H35" s="17"/>
      <c r="I35" s="43"/>
    </row>
    <row r="36" spans="2:9" x14ac:dyDescent="0.2">
      <c r="B36" s="51"/>
      <c r="C36" s="14"/>
      <c r="D36" s="14"/>
      <c r="E36" s="22"/>
      <c r="F36" s="219"/>
      <c r="G36" s="220"/>
      <c r="H36" s="17"/>
      <c r="I36" s="43"/>
    </row>
    <row r="37" spans="2:9" x14ac:dyDescent="0.2">
      <c r="B37" s="51"/>
      <c r="C37" s="14"/>
      <c r="D37" s="14"/>
      <c r="E37" s="22"/>
      <c r="F37" s="219"/>
      <c r="G37" s="220"/>
      <c r="H37" s="17"/>
      <c r="I37" s="43"/>
    </row>
    <row r="38" spans="2:9" x14ac:dyDescent="0.2">
      <c r="B38" s="51"/>
      <c r="C38" s="14"/>
      <c r="D38" s="14"/>
      <c r="E38" s="22"/>
      <c r="F38" s="219"/>
      <c r="G38" s="220"/>
      <c r="H38" s="17"/>
      <c r="I38" s="43"/>
    </row>
    <row r="39" spans="2:9" x14ac:dyDescent="0.2">
      <c r="B39" s="51"/>
      <c r="C39" s="14"/>
      <c r="D39" s="14"/>
      <c r="E39" s="22"/>
      <c r="F39" s="219"/>
      <c r="G39" s="220"/>
      <c r="H39" s="17"/>
      <c r="I39" s="43"/>
    </row>
    <row r="40" spans="2:9" x14ac:dyDescent="0.2">
      <c r="B40" s="51"/>
      <c r="C40" s="14"/>
      <c r="D40" s="14"/>
      <c r="E40" s="22"/>
      <c r="F40" s="219"/>
      <c r="G40" s="220"/>
      <c r="H40" s="17"/>
      <c r="I40" s="43"/>
    </row>
    <row r="41" spans="2:9" x14ac:dyDescent="0.2">
      <c r="B41" s="51"/>
      <c r="C41" s="14"/>
      <c r="D41" s="14"/>
      <c r="E41" s="22"/>
      <c r="F41" s="219"/>
      <c r="G41" s="220"/>
      <c r="H41" s="17"/>
      <c r="I41" s="43"/>
    </row>
    <row r="42" spans="2:9" x14ac:dyDescent="0.2">
      <c r="B42" s="51"/>
      <c r="C42" s="14"/>
      <c r="D42" s="14"/>
      <c r="E42" s="22"/>
      <c r="F42" s="219"/>
      <c r="G42" s="220"/>
      <c r="H42" s="17"/>
      <c r="I42" s="43"/>
    </row>
    <row r="43" spans="2:9" x14ac:dyDescent="0.2">
      <c r="B43" s="51"/>
      <c r="C43" s="14"/>
      <c r="D43" s="14"/>
      <c r="E43" s="22"/>
      <c r="F43" s="219"/>
      <c r="G43" s="220"/>
      <c r="H43" s="17"/>
      <c r="I43" s="43"/>
    </row>
    <row r="44" spans="2:9" x14ac:dyDescent="0.2">
      <c r="B44" s="51"/>
      <c r="C44" s="14"/>
      <c r="D44" s="14"/>
      <c r="E44" s="22"/>
      <c r="F44" s="219"/>
      <c r="G44" s="220"/>
      <c r="H44" s="17"/>
      <c r="I44" s="43"/>
    </row>
    <row r="45" spans="2:9" x14ac:dyDescent="0.2">
      <c r="B45" s="51"/>
      <c r="C45" s="14"/>
      <c r="D45" s="14"/>
      <c r="E45" s="22"/>
      <c r="F45" s="219"/>
      <c r="G45" s="220"/>
      <c r="H45" s="17"/>
      <c r="I45" s="43"/>
    </row>
    <row r="46" spans="2:9" x14ac:dyDescent="0.2">
      <c r="B46" s="51"/>
      <c r="C46" s="14"/>
      <c r="D46" s="14"/>
      <c r="E46" s="22"/>
      <c r="F46" s="219"/>
      <c r="G46" s="220"/>
      <c r="H46" s="17"/>
      <c r="I46" s="43"/>
    </row>
    <row r="47" spans="2:9" x14ac:dyDescent="0.2">
      <c r="B47" s="51"/>
      <c r="C47" s="14"/>
      <c r="D47" s="14"/>
      <c r="E47" s="22"/>
      <c r="F47" s="219"/>
      <c r="G47" s="220"/>
      <c r="H47" s="17"/>
      <c r="I47" s="43"/>
    </row>
    <row r="48" spans="2:9" x14ac:dyDescent="0.2">
      <c r="B48" s="51"/>
      <c r="C48" s="14"/>
      <c r="D48" s="14"/>
      <c r="E48" s="22"/>
      <c r="F48" s="22"/>
      <c r="G48" s="40"/>
      <c r="H48" s="17" t="str">
        <f t="shared" si="0"/>
        <v/>
      </c>
      <c r="I48" s="43"/>
    </row>
    <row r="49" spans="2:9" x14ac:dyDescent="0.2">
      <c r="B49" s="51"/>
      <c r="C49" s="14"/>
      <c r="D49" s="14"/>
      <c r="E49" s="22"/>
      <c r="F49" s="22"/>
      <c r="G49" s="40"/>
      <c r="H49" s="17" t="str">
        <f t="shared" ref="H49:H50" si="1">IF(E49="","",F49*G49)</f>
        <v/>
      </c>
      <c r="I49" s="43"/>
    </row>
    <row r="50" spans="2:9" x14ac:dyDescent="0.2">
      <c r="B50" s="51"/>
      <c r="C50" s="14"/>
      <c r="D50" s="14"/>
      <c r="E50" s="22"/>
      <c r="F50" s="22"/>
      <c r="G50" s="40"/>
      <c r="H50" s="17" t="str">
        <f t="shared" si="1"/>
        <v/>
      </c>
      <c r="I50" s="43"/>
    </row>
    <row r="51" spans="2:9" s="30" customFormat="1" ht="24.95" customHeight="1" x14ac:dyDescent="0.2">
      <c r="B51" s="78" t="str">
        <f>$B$10</f>
        <v>C20.1</v>
      </c>
      <c r="C51" s="32" t="s">
        <v>594</v>
      </c>
      <c r="D51" s="32"/>
      <c r="E51" s="33"/>
      <c r="F51" s="34"/>
      <c r="G51" s="33"/>
      <c r="H51" s="35"/>
      <c r="I51" s="36"/>
    </row>
  </sheetData>
  <mergeCells count="4">
    <mergeCell ref="F1:H1"/>
    <mergeCell ref="B5:G7"/>
    <mergeCell ref="H4:H7"/>
    <mergeCell ref="B4:G4"/>
  </mergeCells>
  <phoneticPr fontId="14" type="noConversion"/>
  <pageMargins left="0.43307086614173229" right="0.31496062992125984" top="0.43307086614173229" bottom="0.62992125984251968" header="0.35433070866141736" footer="0.31496062992125984"/>
  <pageSetup paperSize="9" scale="75" firstPageNumber="31" fitToHeight="0" orientation="portrait" cellComments="asDisplayed" useFirstPageNumber="1" r:id="rId1"/>
  <headerFooter>
    <oddHeader xml:space="preserve">&amp;R&amp;"Arial,Bold Italic"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5D34-CF57-40E8-A7D2-491470DE9F10}">
  <sheetPr codeName="Sheet90">
    <tabColor theme="3" tint="0.59999389629810485"/>
  </sheetPr>
  <dimension ref="A1:I45"/>
  <sheetViews>
    <sheetView view="pageBreakPreview" topLeftCell="A7" zoomScale="80" zoomScaleNormal="100" zoomScaleSheetLayoutView="80" zoomScalePageLayoutView="80" workbookViewId="0">
      <selection activeCell="G45" sqref="G45"/>
    </sheetView>
  </sheetViews>
  <sheetFormatPr defaultColWidth="8.85546875" defaultRowHeight="12.75" x14ac:dyDescent="0.2"/>
  <cols>
    <col min="1" max="1" width="0.85546875" style="53" customWidth="1"/>
    <col min="2" max="2" width="11.7109375" style="56" customWidth="1"/>
    <col min="3" max="3" width="45.7109375" style="54" customWidth="1"/>
    <col min="4" max="4" width="13.7109375" style="54" customWidth="1"/>
    <col min="5" max="5" width="5.7109375" style="95" customWidth="1"/>
    <col min="6" max="7" width="15.7109375" style="53" customWidth="1"/>
    <col min="8" max="8" width="15.7109375" style="96" customWidth="1"/>
    <col min="9" max="9" width="0.85546875" style="53" customWidth="1"/>
    <col min="10" max="16384" width="8.85546875" style="53"/>
  </cols>
  <sheetData>
    <row r="1" spans="2:8" x14ac:dyDescent="0.2">
      <c r="B1" s="2" t="str">
        <f>Client1</f>
        <v>Province of KwaZulu-Natal</v>
      </c>
      <c r="D1" s="4"/>
      <c r="E1" s="4"/>
      <c r="F1" s="308" t="str">
        <f>"Contract No. "&amp;ContractNo</f>
        <v>Contract No. ZNB02271/00000/00/DUR/INF/24/T</v>
      </c>
      <c r="G1" s="308"/>
      <c r="H1" s="308"/>
    </row>
    <row r="2" spans="2:8" s="1" customFormat="1" ht="18" customHeight="1" x14ac:dyDescent="0.2">
      <c r="B2" s="84" t="str">
        <f>Client2</f>
        <v>Department of Transport</v>
      </c>
      <c r="C2" s="54"/>
      <c r="D2" s="4"/>
      <c r="E2" s="4"/>
      <c r="F2" s="4"/>
      <c r="H2" s="5"/>
    </row>
    <row r="3" spans="2:8" s="1" customFormat="1" ht="16.5" customHeight="1" x14ac:dyDescent="0.2">
      <c r="B3" s="71"/>
      <c r="C3" s="87"/>
      <c r="D3" s="72"/>
      <c r="E3" s="72"/>
      <c r="F3" s="72"/>
      <c r="G3" s="73"/>
      <c r="H3" s="86"/>
    </row>
    <row r="4" spans="2:8" s="1" customFormat="1" ht="7.5" customHeight="1" x14ac:dyDescent="0.2">
      <c r="B4" s="297" t="str">
        <f>ContractDescription</f>
        <v>THE CONSTRUCTION OF MASS EARTHWORKS, LAYERWORKS, SURFACING AND DRAINAGE ON DISTRICT ROAD 1097 (FROM KM 0+000 TO KM 4+674) IN THE DURBAN REGION</v>
      </c>
      <c r="C4" s="298"/>
      <c r="D4" s="298"/>
      <c r="E4" s="298"/>
      <c r="F4" s="298"/>
      <c r="G4" s="298"/>
      <c r="H4" s="337"/>
    </row>
    <row r="5" spans="2:8" ht="12.75" customHeight="1" x14ac:dyDescent="0.2">
      <c r="B5" s="297"/>
      <c r="C5" s="298"/>
      <c r="D5" s="298"/>
      <c r="E5" s="298"/>
      <c r="F5" s="298"/>
      <c r="G5" s="298"/>
      <c r="H5" s="337"/>
    </row>
    <row r="6" spans="2:8" ht="7.5" customHeight="1" x14ac:dyDescent="0.2">
      <c r="B6" s="299"/>
      <c r="C6" s="300"/>
      <c r="D6" s="300"/>
      <c r="E6" s="300"/>
      <c r="F6" s="300"/>
      <c r="G6" s="300"/>
      <c r="H6" s="338"/>
    </row>
    <row r="7" spans="2:8" ht="25.5" customHeight="1" x14ac:dyDescent="0.2">
      <c r="B7" s="330" t="s">
        <v>792</v>
      </c>
      <c r="C7" s="331"/>
      <c r="D7" s="331"/>
      <c r="E7" s="331"/>
      <c r="F7" s="331"/>
      <c r="G7" s="331"/>
      <c r="H7" s="332"/>
    </row>
    <row r="8" spans="2:8" x14ac:dyDescent="0.2">
      <c r="B8" s="11" t="s">
        <v>608</v>
      </c>
      <c r="C8" s="339" t="s">
        <v>1</v>
      </c>
      <c r="D8" s="333"/>
      <c r="E8" s="334"/>
      <c r="F8" s="11" t="s">
        <v>589</v>
      </c>
      <c r="G8" s="333" t="s">
        <v>5</v>
      </c>
      <c r="H8" s="334"/>
    </row>
    <row r="9" spans="2:8" x14ac:dyDescent="0.2">
      <c r="B9" s="93" t="str">
        <f>'C1.2'!B10</f>
        <v>C1.2</v>
      </c>
      <c r="C9" s="340" t="str">
        <f>'C1.2'!C10</f>
        <v>GENERAL REQUIREMENTS AND PAYMENT</v>
      </c>
      <c r="D9" s="340"/>
      <c r="E9" s="340"/>
      <c r="F9" s="93" t="s">
        <v>770</v>
      </c>
      <c r="G9" s="335"/>
      <c r="H9" s="336"/>
    </row>
    <row r="10" spans="2:8" ht="12.75" customHeight="1" x14ac:dyDescent="0.2">
      <c r="B10" s="22" t="str">
        <f>'C1.3'!B10</f>
        <v>C1.3</v>
      </c>
      <c r="C10" s="329" t="str">
        <f>'C1.3'!C10</f>
        <v>CONTRACTOR'S SITE ESTABLISHMENT AND GENERAL OBLIGATIONS</v>
      </c>
      <c r="D10" s="329">
        <f>'C1.3'!E10</f>
        <v>0</v>
      </c>
      <c r="E10" s="329" t="e">
        <f>'C1.3'!#REF!</f>
        <v>#REF!</v>
      </c>
      <c r="F10" s="22" t="s">
        <v>771</v>
      </c>
      <c r="G10" s="324"/>
      <c r="H10" s="325"/>
    </row>
    <row r="11" spans="2:8" ht="12.75" customHeight="1" x14ac:dyDescent="0.2">
      <c r="B11" s="22" t="str">
        <f>'C1.4'!B10</f>
        <v>C1.4</v>
      </c>
      <c r="C11" s="329" t="str">
        <f>'C1.4'!C10</f>
        <v>FACILITIES FOR THE ENGINEER</v>
      </c>
      <c r="D11" s="329">
        <f>'C1.4'!E10</f>
        <v>0</v>
      </c>
      <c r="E11" s="329" t="e">
        <f>'C1.4'!#REF!</f>
        <v>#REF!</v>
      </c>
      <c r="F11" s="22" t="s">
        <v>772</v>
      </c>
      <c r="G11" s="324"/>
      <c r="H11" s="325"/>
    </row>
    <row r="12" spans="2:8" ht="12.75" customHeight="1" x14ac:dyDescent="0.2">
      <c r="B12" s="22" t="str">
        <f>'C1.5'!B10</f>
        <v>C1.5</v>
      </c>
      <c r="C12" s="329" t="str">
        <f>'C1.5'!C10</f>
        <v>ACCOMMODATION OF TRAFFIC</v>
      </c>
      <c r="D12" s="329">
        <f>'C1.5'!E10</f>
        <v>0</v>
      </c>
      <c r="E12" s="329" t="e">
        <f>'C1.5'!#REF!</f>
        <v>#REF!</v>
      </c>
      <c r="F12" s="22" t="s">
        <v>773</v>
      </c>
      <c r="G12" s="324"/>
      <c r="H12" s="325"/>
    </row>
    <row r="13" spans="2:8" ht="12.75" customHeight="1" x14ac:dyDescent="0.2">
      <c r="B13" s="22" t="str">
        <f>'C1.6'!B10</f>
        <v>C1.6</v>
      </c>
      <c r="C13" s="329" t="str">
        <f>'C1.6'!C10</f>
        <v>CLEARING AND GRUBBING</v>
      </c>
      <c r="D13" s="329">
        <f>'C1.6'!E10</f>
        <v>0</v>
      </c>
      <c r="E13" s="329" t="e">
        <f>'C1.6'!#REF!</f>
        <v>#REF!</v>
      </c>
      <c r="F13" s="22" t="s">
        <v>774</v>
      </c>
      <c r="G13" s="324"/>
      <c r="H13" s="325"/>
    </row>
    <row r="14" spans="2:8" ht="12.75" customHeight="1" x14ac:dyDescent="0.2">
      <c r="B14" s="22" t="str">
        <f>'C1.7'!B10</f>
        <v>C1.7</v>
      </c>
      <c r="C14" s="329" t="str">
        <f>'C1.7'!C10</f>
        <v>LOADING AND HAULING</v>
      </c>
      <c r="D14" s="329">
        <f>'C1.7'!E10</f>
        <v>0</v>
      </c>
      <c r="E14" s="329" t="e">
        <f>'C1.7'!#REF!</f>
        <v>#REF!</v>
      </c>
      <c r="F14" s="22" t="s">
        <v>775</v>
      </c>
      <c r="G14" s="324"/>
      <c r="H14" s="325"/>
    </row>
    <row r="15" spans="2:8" ht="12.75" customHeight="1" x14ac:dyDescent="0.2">
      <c r="B15" s="22" t="str">
        <f>'C2.1'!B10</f>
        <v>C2.1</v>
      </c>
      <c r="C15" s="329" t="str">
        <f>'C2.1'!C10</f>
        <v>GENERAL REQUIREMENTS AND TRENCHING FOR SERVICES</v>
      </c>
      <c r="D15" s="329">
        <f>'C2.1'!E10</f>
        <v>0</v>
      </c>
      <c r="E15" s="329" t="e">
        <f>'C2.1'!#REF!</f>
        <v>#REF!</v>
      </c>
      <c r="F15" s="22" t="s">
        <v>776</v>
      </c>
      <c r="G15" s="324"/>
      <c r="H15" s="325"/>
    </row>
    <row r="16" spans="2:8" ht="12.75" customHeight="1" x14ac:dyDescent="0.2">
      <c r="B16" s="22" t="str">
        <f>'C2.2'!B10</f>
        <v>C2.2</v>
      </c>
      <c r="C16" s="329" t="str">
        <f>'C2.2'!C10</f>
        <v>DRY SERVICES</v>
      </c>
      <c r="D16" s="329">
        <f>'C2.2'!E10</f>
        <v>0</v>
      </c>
      <c r="E16" s="329" t="e">
        <f>'C2.2'!#REF!</f>
        <v>#REF!</v>
      </c>
      <c r="F16" s="22" t="s">
        <v>777</v>
      </c>
      <c r="G16" s="324"/>
      <c r="H16" s="325"/>
    </row>
    <row r="17" spans="1:8" ht="12.75" customHeight="1" x14ac:dyDescent="0.2">
      <c r="B17" s="22" t="str">
        <f>'C3.2'!B10</f>
        <v>C3.2</v>
      </c>
      <c r="C17" s="329" t="str">
        <f>'C3.2'!C10</f>
        <v>CULVERTS</v>
      </c>
      <c r="D17" s="329">
        <f>'C3.2'!E10</f>
        <v>0</v>
      </c>
      <c r="E17" s="329" t="e">
        <f>'C3.2'!#REF!</f>
        <v>#REF!</v>
      </c>
      <c r="F17" s="22" t="s">
        <v>778</v>
      </c>
      <c r="G17" s="324"/>
      <c r="H17" s="325"/>
    </row>
    <row r="18" spans="1:8" ht="12.75" customHeight="1" x14ac:dyDescent="0.2">
      <c r="B18" s="22" t="str">
        <f>'C4.1'!B10</f>
        <v>C4.1</v>
      </c>
      <c r="C18" s="329" t="str">
        <f>'C4.1'!C10</f>
        <v>BORROW MATERIALS</v>
      </c>
      <c r="D18" s="329">
        <f>'C4.1'!E10</f>
        <v>0</v>
      </c>
      <c r="E18" s="329" t="e">
        <f>'C4.1'!#REF!</f>
        <v>#REF!</v>
      </c>
      <c r="F18" s="22" t="s">
        <v>779</v>
      </c>
      <c r="G18" s="324"/>
      <c r="H18" s="325"/>
    </row>
    <row r="19" spans="1:8" ht="12.75" customHeight="1" x14ac:dyDescent="0.2">
      <c r="B19" s="22" t="str">
        <f>'C4.2'!B10</f>
        <v>C4.2</v>
      </c>
      <c r="C19" s="329" t="str">
        <f>'C4.2'!C10</f>
        <v>CUT MATERIALS</v>
      </c>
      <c r="D19" s="329">
        <f>'C4.2'!E10</f>
        <v>0</v>
      </c>
      <c r="E19" s="329" t="e">
        <f>'C4.2'!#REF!</f>
        <v>#REF!</v>
      </c>
      <c r="F19" s="22" t="s">
        <v>780</v>
      </c>
      <c r="G19" s="324"/>
      <c r="H19" s="325"/>
    </row>
    <row r="20" spans="1:8" ht="12.75" customHeight="1" x14ac:dyDescent="0.2">
      <c r="B20" s="22" t="str">
        <f>'C4.4'!B10</f>
        <v>C4.4</v>
      </c>
      <c r="C20" s="329" t="str">
        <f>'C4.4'!C10</f>
        <v>COMMERCIAL MATERIALS</v>
      </c>
      <c r="D20" s="329" t="e">
        <f>'C4.4'!#REF!</f>
        <v>#REF!</v>
      </c>
      <c r="E20" s="329" t="e">
        <f>'C4.4'!#REF!</f>
        <v>#REF!</v>
      </c>
      <c r="F20" s="22" t="s">
        <v>781</v>
      </c>
      <c r="G20" s="324"/>
      <c r="H20" s="325"/>
    </row>
    <row r="21" spans="1:8" ht="12.75" customHeight="1" x14ac:dyDescent="0.2">
      <c r="B21" s="22" t="str">
        <f>'C4.5'!B10</f>
        <v>C4.5</v>
      </c>
      <c r="C21" s="329" t="str">
        <f>'C4.5'!C10</f>
        <v>ALTERNATIVE MATERIALS</v>
      </c>
      <c r="D21" s="329">
        <f>'C4.5'!E12</f>
        <v>0</v>
      </c>
      <c r="E21" s="329" t="e">
        <f>'C4.5'!#REF!</f>
        <v>#REF!</v>
      </c>
      <c r="F21" s="22" t="s">
        <v>782</v>
      </c>
      <c r="G21" s="324"/>
      <c r="H21" s="325"/>
    </row>
    <row r="22" spans="1:8" ht="12.75" customHeight="1" x14ac:dyDescent="0.2">
      <c r="B22" s="22" t="str">
        <f>'C5.1'!B10</f>
        <v>C5.1</v>
      </c>
      <c r="C22" s="329" t="str">
        <f>'C5.1'!C10</f>
        <v>ROADBED</v>
      </c>
      <c r="D22" s="329">
        <f>'C5.1'!E10</f>
        <v>0</v>
      </c>
      <c r="E22" s="329" t="e">
        <f>'C5.1'!#REF!</f>
        <v>#REF!</v>
      </c>
      <c r="F22" s="22" t="s">
        <v>783</v>
      </c>
      <c r="G22" s="324"/>
      <c r="H22" s="325"/>
    </row>
    <row r="23" spans="1:8" ht="12.75" customHeight="1" x14ac:dyDescent="0.2">
      <c r="B23" s="22" t="str">
        <f>'C5.2'!B10</f>
        <v>C5.2</v>
      </c>
      <c r="C23" s="329" t="str">
        <f>'C5.2'!C10</f>
        <v>FILL</v>
      </c>
      <c r="D23" s="329">
        <f>'C5.2'!E10</f>
        <v>0</v>
      </c>
      <c r="E23" s="329" t="e">
        <f>'C5.2'!#REF!</f>
        <v>#REF!</v>
      </c>
      <c r="F23" s="22" t="s">
        <v>784</v>
      </c>
      <c r="G23" s="324"/>
      <c r="H23" s="325"/>
    </row>
    <row r="24" spans="1:8" ht="12.75" customHeight="1" x14ac:dyDescent="0.2">
      <c r="A24" s="53">
        <f>'C5.3'!H46</f>
        <v>0</v>
      </c>
      <c r="B24" s="22" t="str">
        <f>'C5.3'!B10</f>
        <v>C5.3</v>
      </c>
      <c r="C24" s="329" t="str">
        <f>'C5.3'!C10</f>
        <v>ROAD PAVEMENT LAYERS</v>
      </c>
      <c r="D24" s="329">
        <f>'C5.3'!E10</f>
        <v>0</v>
      </c>
      <c r="E24" s="329" t="e">
        <f>'C5.3'!#REF!</f>
        <v>#REF!</v>
      </c>
      <c r="F24" s="22" t="s">
        <v>785</v>
      </c>
      <c r="G24" s="324"/>
      <c r="H24" s="325"/>
    </row>
    <row r="25" spans="1:8" ht="12.6" customHeight="1" x14ac:dyDescent="0.2">
      <c r="B25" s="22" t="str">
        <f>'C5.4'!B10</f>
        <v>C5.4</v>
      </c>
      <c r="C25" s="329" t="str">
        <f>'C5.4'!C10</f>
        <v>STABILISATION</v>
      </c>
      <c r="D25" s="329">
        <f>'C5.4'!E10</f>
        <v>0</v>
      </c>
      <c r="E25" s="329" t="e">
        <f>'C5.4'!#REF!</f>
        <v>#REF!</v>
      </c>
      <c r="F25" s="22" t="s">
        <v>786</v>
      </c>
      <c r="G25" s="324"/>
      <c r="H25" s="325"/>
    </row>
    <row r="26" spans="1:8" x14ac:dyDescent="0.2">
      <c r="B26" s="22" t="str">
        <f>'C8.1'!B10</f>
        <v>C8.1</v>
      </c>
      <c r="C26" s="329" t="str">
        <f>'C8.1'!C10</f>
        <v>PRIME COAT</v>
      </c>
      <c r="D26" s="329">
        <f>'C8.1'!E10</f>
        <v>0</v>
      </c>
      <c r="E26" s="329" t="e">
        <f>'C8.1'!#REF!</f>
        <v>#REF!</v>
      </c>
      <c r="F26" s="22" t="s">
        <v>787</v>
      </c>
      <c r="G26" s="324"/>
      <c r="H26" s="325"/>
    </row>
    <row r="27" spans="1:8" x14ac:dyDescent="0.2">
      <c r="B27" s="22" t="str">
        <f>'C9.1'!B10</f>
        <v>C9.1</v>
      </c>
      <c r="C27" s="329" t="str">
        <f>'C9.1'!C10</f>
        <v>ASPHALT LAYERS</v>
      </c>
      <c r="D27" s="329">
        <f>'C9.1'!E10</f>
        <v>0</v>
      </c>
      <c r="E27" s="329" t="e">
        <f>'C9.1'!#REF!</f>
        <v>#REF!</v>
      </c>
      <c r="F27" s="22" t="s">
        <v>788</v>
      </c>
      <c r="G27" s="324"/>
      <c r="H27" s="325"/>
    </row>
    <row r="28" spans="1:8" x14ac:dyDescent="0.2">
      <c r="B28" s="22" t="str">
        <f>'C10.1'!B10</f>
        <v>C10.1</v>
      </c>
      <c r="C28" s="329" t="str">
        <f>'C10.1'!C10</f>
        <v>GENERAL REQUIREMENTS FOR SURFACE TREATMENTS</v>
      </c>
      <c r="D28" s="329" t="e">
        <f>'C10.1'!#REF!</f>
        <v>#REF!</v>
      </c>
      <c r="E28" s="329" t="e">
        <f>'C10.1'!#REF!</f>
        <v>#REF!</v>
      </c>
      <c r="F28" s="22" t="s">
        <v>789</v>
      </c>
      <c r="G28" s="324"/>
      <c r="H28" s="325"/>
    </row>
    <row r="29" spans="1:8" x14ac:dyDescent="0.2">
      <c r="B29" s="22" t="str">
        <f>'C11.9'!B10</f>
        <v>C11.9</v>
      </c>
      <c r="C29" s="329" t="str">
        <f>'C11.9'!C10</f>
        <v>FINISHING THE ROAD AND ROAD RESERVE AND TREATING OLD ROADS</v>
      </c>
      <c r="D29" s="329">
        <f>'C11.9'!E11</f>
        <v>0</v>
      </c>
      <c r="E29" s="329" t="e">
        <f>'C11.9'!#REF!</f>
        <v>#REF!</v>
      </c>
      <c r="F29" s="22" t="s">
        <v>790</v>
      </c>
      <c r="G29" s="324"/>
      <c r="H29" s="325"/>
    </row>
    <row r="30" spans="1:8" x14ac:dyDescent="0.2">
      <c r="B30" s="22" t="s">
        <v>399</v>
      </c>
      <c r="C30" s="329" t="s">
        <v>400</v>
      </c>
      <c r="D30" s="329"/>
      <c r="E30" s="329"/>
      <c r="F30" s="22" t="s">
        <v>791</v>
      </c>
      <c r="G30" s="324"/>
      <c r="H30" s="325"/>
    </row>
    <row r="31" spans="1:8" x14ac:dyDescent="0.2">
      <c r="B31" s="22"/>
      <c r="C31" s="322"/>
      <c r="D31" s="322"/>
      <c r="E31" s="322"/>
      <c r="F31" s="42"/>
      <c r="G31" s="324"/>
      <c r="H31" s="325"/>
    </row>
    <row r="32" spans="1:8" x14ac:dyDescent="0.2">
      <c r="B32" s="22"/>
      <c r="C32" s="321"/>
      <c r="D32" s="322"/>
      <c r="E32" s="323"/>
      <c r="F32" s="42"/>
      <c r="G32" s="328"/>
      <c r="H32" s="325"/>
    </row>
    <row r="33" spans="2:9" x14ac:dyDescent="0.2">
      <c r="B33" s="22"/>
      <c r="C33" s="321"/>
      <c r="D33" s="322"/>
      <c r="E33" s="323"/>
      <c r="F33" s="42"/>
      <c r="G33" s="328"/>
      <c r="H33" s="325"/>
    </row>
    <row r="34" spans="2:9" x14ac:dyDescent="0.2">
      <c r="B34" s="22"/>
      <c r="C34" s="321"/>
      <c r="D34" s="322"/>
      <c r="E34" s="323"/>
      <c r="F34" s="42"/>
      <c r="G34" s="328"/>
      <c r="H34" s="325"/>
    </row>
    <row r="35" spans="2:9" x14ac:dyDescent="0.2">
      <c r="B35" s="22"/>
      <c r="C35" s="321"/>
      <c r="D35" s="322"/>
      <c r="E35" s="323"/>
      <c r="F35" s="42"/>
      <c r="G35" s="328"/>
      <c r="H35" s="325"/>
    </row>
    <row r="36" spans="2:9" x14ac:dyDescent="0.2">
      <c r="B36" s="22"/>
      <c r="C36" s="321"/>
      <c r="D36" s="322"/>
      <c r="E36" s="323"/>
      <c r="F36" s="42"/>
      <c r="G36" s="328"/>
      <c r="H36" s="325"/>
    </row>
    <row r="37" spans="2:9" x14ac:dyDescent="0.2">
      <c r="B37" s="22"/>
      <c r="C37" s="321"/>
      <c r="D37" s="322"/>
      <c r="E37" s="323"/>
      <c r="F37" s="42"/>
      <c r="G37" s="328"/>
      <c r="H37" s="325"/>
    </row>
    <row r="38" spans="2:9" x14ac:dyDescent="0.2">
      <c r="B38" s="22"/>
      <c r="C38" s="322"/>
      <c r="D38" s="322"/>
      <c r="E38" s="322"/>
      <c r="F38" s="42"/>
      <c r="G38" s="324"/>
      <c r="H38" s="325"/>
    </row>
    <row r="39" spans="2:9" x14ac:dyDescent="0.2">
      <c r="B39" s="22"/>
      <c r="C39" s="322"/>
      <c r="D39" s="322"/>
      <c r="E39" s="322"/>
      <c r="F39" s="42"/>
      <c r="G39" s="324"/>
      <c r="H39" s="325"/>
    </row>
    <row r="40" spans="2:9" x14ac:dyDescent="0.2">
      <c r="B40" s="22"/>
      <c r="C40" s="322"/>
      <c r="D40" s="322"/>
      <c r="E40" s="322"/>
      <c r="F40" s="42"/>
      <c r="G40" s="324"/>
      <c r="H40" s="325"/>
    </row>
    <row r="41" spans="2:9" x14ac:dyDescent="0.2">
      <c r="B41" s="22"/>
      <c r="C41" s="322"/>
      <c r="D41" s="322"/>
      <c r="E41" s="322"/>
      <c r="F41" s="42"/>
      <c r="G41" s="324"/>
      <c r="H41" s="325"/>
    </row>
    <row r="42" spans="2:9" x14ac:dyDescent="0.2">
      <c r="B42" s="22"/>
      <c r="C42" s="322"/>
      <c r="D42" s="322"/>
      <c r="E42" s="322"/>
      <c r="F42" s="42"/>
      <c r="G42" s="324"/>
      <c r="H42" s="325"/>
    </row>
    <row r="43" spans="2:9" x14ac:dyDescent="0.2">
      <c r="B43" s="22"/>
      <c r="C43" s="322"/>
      <c r="D43" s="322"/>
      <c r="E43" s="322"/>
      <c r="F43" s="42"/>
      <c r="G43" s="324"/>
      <c r="H43" s="325"/>
    </row>
    <row r="44" spans="2:9" x14ac:dyDescent="0.2">
      <c r="B44" s="109"/>
      <c r="C44" s="322"/>
      <c r="D44" s="322"/>
      <c r="E44" s="322"/>
      <c r="F44" s="108"/>
      <c r="G44" s="326"/>
      <c r="H44" s="327"/>
    </row>
    <row r="45" spans="2:9" s="30" customFormat="1" ht="19.5" customHeight="1" x14ac:dyDescent="0.2">
      <c r="B45" s="341" t="s">
        <v>611</v>
      </c>
      <c r="C45" s="341"/>
      <c r="D45" s="341"/>
      <c r="E45" s="341"/>
      <c r="F45" s="341"/>
      <c r="G45" s="276"/>
      <c r="H45" s="277"/>
      <c r="I45" s="36"/>
    </row>
  </sheetData>
  <mergeCells count="79">
    <mergeCell ref="C29:E29"/>
    <mergeCell ref="B45:F45"/>
    <mergeCell ref="G17:H17"/>
    <mergeCell ref="C13:E13"/>
    <mergeCell ref="C14:E14"/>
    <mergeCell ref="G18:H18"/>
    <mergeCell ref="G19:H19"/>
    <mergeCell ref="C15:E15"/>
    <mergeCell ref="C16:E16"/>
    <mergeCell ref="C17:E17"/>
    <mergeCell ref="C18:E18"/>
    <mergeCell ref="G13:H13"/>
    <mergeCell ref="G14:H14"/>
    <mergeCell ref="G15:H15"/>
    <mergeCell ref="G30:H30"/>
    <mergeCell ref="C30:E30"/>
    <mergeCell ref="G16:H16"/>
    <mergeCell ref="C19:E19"/>
    <mergeCell ref="F1:H1"/>
    <mergeCell ref="B7:H7"/>
    <mergeCell ref="G8:H8"/>
    <mergeCell ref="G9:H9"/>
    <mergeCell ref="G10:H10"/>
    <mergeCell ref="H4:H6"/>
    <mergeCell ref="B4:G6"/>
    <mergeCell ref="G11:H11"/>
    <mergeCell ref="G12:H12"/>
    <mergeCell ref="C8:E8"/>
    <mergeCell ref="C9:E9"/>
    <mergeCell ref="C10:E10"/>
    <mergeCell ref="C11:E11"/>
    <mergeCell ref="C27:E27"/>
    <mergeCell ref="C28:E28"/>
    <mergeCell ref="C26:E26"/>
    <mergeCell ref="C12:E12"/>
    <mergeCell ref="C20:E20"/>
    <mergeCell ref="C21:E21"/>
    <mergeCell ref="C22:E22"/>
    <mergeCell ref="C23:E23"/>
    <mergeCell ref="C24:E24"/>
    <mergeCell ref="C25:E25"/>
    <mergeCell ref="G25:H25"/>
    <mergeCell ref="G26:H26"/>
    <mergeCell ref="G27:H27"/>
    <mergeCell ref="G28:H28"/>
    <mergeCell ref="G31:H31"/>
    <mergeCell ref="G29:H29"/>
    <mergeCell ref="G23:H23"/>
    <mergeCell ref="G20:H20"/>
    <mergeCell ref="G21:H21"/>
    <mergeCell ref="G22:H22"/>
    <mergeCell ref="G24:H24"/>
    <mergeCell ref="G44:H44"/>
    <mergeCell ref="C31:E31"/>
    <mergeCell ref="C43:E43"/>
    <mergeCell ref="C44:E44"/>
    <mergeCell ref="G32:H32"/>
    <mergeCell ref="G33:H33"/>
    <mergeCell ref="G34:H34"/>
    <mergeCell ref="G35:H35"/>
    <mergeCell ref="G36:H36"/>
    <mergeCell ref="G37:H37"/>
    <mergeCell ref="C37:E37"/>
    <mergeCell ref="C36:E36"/>
    <mergeCell ref="C35:E35"/>
    <mergeCell ref="G38:H38"/>
    <mergeCell ref="C34:E34"/>
    <mergeCell ref="C33:E33"/>
    <mergeCell ref="C32:E32"/>
    <mergeCell ref="G39:H39"/>
    <mergeCell ref="G43:H43"/>
    <mergeCell ref="G42:H42"/>
    <mergeCell ref="C38:E38"/>
    <mergeCell ref="C39:E39"/>
    <mergeCell ref="C40:E40"/>
    <mergeCell ref="C41:E41"/>
    <mergeCell ref="C42:E42"/>
    <mergeCell ref="G40:H40"/>
    <mergeCell ref="G41:H41"/>
  </mergeCells>
  <pageMargins left="0.23622047244094491" right="0.23622047244094491" top="0.74803149606299213" bottom="0.74803149606299213" header="0.31496062992125984" footer="0.31496062992125984"/>
  <pageSetup paperSize="9" scale="80" firstPageNumber="32" orientation="portrait" cellComments="asDisplayed" r:id="rId1"/>
  <headerFooter alignWithMargins="0">
    <oddHeader xml:space="preserve">&amp;R&amp;"Arial,Bold Italic"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BFEB-7192-412E-8F11-FDF179FD734E}">
  <dimension ref="B1:I68"/>
  <sheetViews>
    <sheetView tabSelected="1" view="pageBreakPreview" zoomScale="110" zoomScaleNormal="125" zoomScaleSheetLayoutView="110" zoomScalePageLayoutView="125" workbookViewId="0">
      <selection activeCell="B5" sqref="B5:G7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7" style="3" customWidth="1"/>
    <col min="5" max="5" width="13.7109375" style="4" customWidth="1"/>
    <col min="6" max="7" width="15.7109375" style="4" customWidth="1"/>
    <col min="8" max="8" width="15.7109375" style="5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08" t="str">
        <f>"Contract No. "&amp;ContractNo</f>
        <v>Contract No. ZNB02271/00000/00/DUR/INF/24/T</v>
      </c>
      <c r="G1" s="308"/>
      <c r="H1" s="308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2"/>
      <c r="H3" s="86"/>
    </row>
    <row r="4" spans="2:9" x14ac:dyDescent="0.2">
      <c r="B4" s="304" t="s">
        <v>663</v>
      </c>
      <c r="C4" s="305"/>
      <c r="D4" s="305"/>
      <c r="E4" s="305"/>
      <c r="F4" s="305"/>
      <c r="G4" s="305"/>
      <c r="H4" s="345" t="str">
        <f>"CHAPTER "&amp;B10</f>
        <v>CHAPTER E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46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46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47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3"/>
      <c r="C9" s="14"/>
      <c r="D9" s="14"/>
      <c r="E9" s="15"/>
      <c r="F9" s="15"/>
      <c r="G9" s="15"/>
      <c r="H9" s="17" t="str">
        <f t="shared" ref="H9:H40" si="0">IF(E9="","",F9*G9)</f>
        <v/>
      </c>
      <c r="I9" s="18"/>
    </row>
    <row r="10" spans="2:9" ht="25.5" x14ac:dyDescent="0.2">
      <c r="B10" s="67" t="s">
        <v>637</v>
      </c>
      <c r="C10" s="20" t="s">
        <v>586</v>
      </c>
      <c r="D10" s="20"/>
      <c r="E10" s="22"/>
      <c r="F10" s="22"/>
      <c r="G10" s="22"/>
      <c r="H10" s="17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22"/>
      <c r="H11" s="17" t="str">
        <f t="shared" si="0"/>
        <v/>
      </c>
      <c r="I11" s="43"/>
    </row>
    <row r="12" spans="2:9" ht="25.5" x14ac:dyDescent="0.2">
      <c r="B12" s="51" t="s">
        <v>646</v>
      </c>
      <c r="C12" s="14" t="s">
        <v>587</v>
      </c>
      <c r="D12" s="14"/>
      <c r="E12" s="22" t="s">
        <v>11</v>
      </c>
      <c r="F12" s="22">
        <v>1</v>
      </c>
      <c r="G12" s="22"/>
      <c r="H12" s="17"/>
      <c r="I12" s="43"/>
    </row>
    <row r="13" spans="2:9" x14ac:dyDescent="0.2">
      <c r="B13" s="67"/>
      <c r="C13" s="14"/>
      <c r="D13" s="14"/>
      <c r="E13" s="22"/>
      <c r="F13" s="22"/>
      <c r="G13" s="22"/>
      <c r="H13" s="17" t="str">
        <f t="shared" si="0"/>
        <v/>
      </c>
      <c r="I13" s="43"/>
    </row>
    <row r="14" spans="2:9" ht="25.5" x14ac:dyDescent="0.2">
      <c r="B14" s="51" t="s">
        <v>638</v>
      </c>
      <c r="C14" s="14" t="s">
        <v>628</v>
      </c>
      <c r="D14" s="14"/>
      <c r="E14" s="22"/>
      <c r="F14" s="23"/>
      <c r="G14" s="188"/>
      <c r="H14" s="17" t="str">
        <f t="shared" si="0"/>
        <v/>
      </c>
      <c r="I14" s="44"/>
    </row>
    <row r="15" spans="2:9" x14ac:dyDescent="0.2">
      <c r="B15" s="67"/>
      <c r="C15" s="14"/>
      <c r="D15" s="14"/>
      <c r="E15" s="22"/>
      <c r="F15" s="23"/>
      <c r="G15" s="188"/>
      <c r="H15" s="17" t="str">
        <f t="shared" si="0"/>
        <v/>
      </c>
      <c r="I15" s="44"/>
    </row>
    <row r="16" spans="2:9" x14ac:dyDescent="0.2">
      <c r="B16" s="51" t="s">
        <v>60</v>
      </c>
      <c r="C16" s="14" t="s">
        <v>615</v>
      </c>
      <c r="D16" s="14"/>
      <c r="E16" s="22"/>
      <c r="F16" s="23"/>
      <c r="G16" s="188"/>
      <c r="H16" s="17" t="str">
        <f t="shared" si="0"/>
        <v/>
      </c>
      <c r="I16" s="44"/>
    </row>
    <row r="17" spans="2:9" x14ac:dyDescent="0.2">
      <c r="B17" s="67"/>
      <c r="C17" s="14"/>
      <c r="D17" s="14"/>
      <c r="E17" s="22"/>
      <c r="F17" s="23"/>
      <c r="G17" s="188"/>
      <c r="H17" s="17" t="str">
        <f t="shared" si="0"/>
        <v/>
      </c>
      <c r="I17" s="44"/>
    </row>
    <row r="18" spans="2:9" x14ac:dyDescent="0.2">
      <c r="B18" s="51" t="s">
        <v>211</v>
      </c>
      <c r="C18" s="14" t="s">
        <v>613</v>
      </c>
      <c r="D18" s="14"/>
      <c r="E18" s="22" t="s">
        <v>503</v>
      </c>
      <c r="F18" s="290">
        <v>400000</v>
      </c>
      <c r="G18" s="22">
        <v>1</v>
      </c>
      <c r="H18" s="17">
        <f>G18*F18</f>
        <v>400000</v>
      </c>
      <c r="I18" s="43"/>
    </row>
    <row r="19" spans="2:9" x14ac:dyDescent="0.2">
      <c r="B19" s="51"/>
      <c r="C19" s="14"/>
      <c r="D19" s="14"/>
      <c r="E19" s="22"/>
      <c r="F19" s="290"/>
      <c r="G19" s="216"/>
      <c r="H19" s="17" t="str">
        <f t="shared" si="0"/>
        <v/>
      </c>
      <c r="I19" s="43"/>
    </row>
    <row r="20" spans="2:9" ht="25.5" x14ac:dyDescent="0.2">
      <c r="B20" s="51" t="s">
        <v>212</v>
      </c>
      <c r="C20" s="14" t="s">
        <v>639</v>
      </c>
      <c r="D20" s="14"/>
      <c r="E20" s="22" t="s">
        <v>39</v>
      </c>
      <c r="F20" s="290">
        <f>H18</f>
        <v>400000</v>
      </c>
      <c r="G20" s="39"/>
      <c r="H20" s="17"/>
    </row>
    <row r="21" spans="2:9" x14ac:dyDescent="0.2">
      <c r="B21" s="51"/>
      <c r="C21" s="1"/>
      <c r="D21" s="1"/>
      <c r="E21" s="22"/>
      <c r="F21" s="23"/>
      <c r="G21" s="39"/>
      <c r="H21" s="17" t="str">
        <f t="shared" si="0"/>
        <v/>
      </c>
    </row>
    <row r="22" spans="2:9" x14ac:dyDescent="0.2">
      <c r="B22" s="51" t="s">
        <v>62</v>
      </c>
      <c r="C22" s="14" t="s">
        <v>614</v>
      </c>
      <c r="D22" s="14"/>
      <c r="E22" s="22"/>
      <c r="F22" s="23"/>
      <c r="G22" s="188"/>
      <c r="H22" s="17" t="str">
        <f t="shared" si="0"/>
        <v/>
      </c>
    </row>
    <row r="23" spans="2:9" x14ac:dyDescent="0.2">
      <c r="B23" s="51"/>
      <c r="C23" s="14"/>
      <c r="D23" s="14"/>
      <c r="E23" s="22"/>
      <c r="F23" s="23"/>
      <c r="G23" s="39"/>
      <c r="H23" s="17" t="str">
        <f t="shared" si="0"/>
        <v/>
      </c>
    </row>
    <row r="24" spans="2:9" x14ac:dyDescent="0.2">
      <c r="B24" s="51" t="s">
        <v>316</v>
      </c>
      <c r="C24" s="14" t="s">
        <v>613</v>
      </c>
      <c r="D24" s="14"/>
      <c r="E24" s="22" t="s">
        <v>503</v>
      </c>
      <c r="F24" s="207">
        <v>600000</v>
      </c>
      <c r="G24" s="216">
        <v>1</v>
      </c>
      <c r="H24" s="17">
        <f>G24*F24</f>
        <v>600000</v>
      </c>
    </row>
    <row r="25" spans="2:9" x14ac:dyDescent="0.2">
      <c r="B25" s="51"/>
      <c r="C25" s="14"/>
      <c r="D25" s="14"/>
      <c r="E25" s="22"/>
      <c r="F25" s="290"/>
      <c r="G25" s="39"/>
      <c r="H25" s="17" t="str">
        <f t="shared" si="0"/>
        <v/>
      </c>
    </row>
    <row r="26" spans="2:9" ht="25.5" x14ac:dyDescent="0.2">
      <c r="B26" s="51" t="s">
        <v>317</v>
      </c>
      <c r="C26" s="14" t="s">
        <v>640</v>
      </c>
      <c r="D26" s="14"/>
      <c r="E26" s="22" t="s">
        <v>39</v>
      </c>
      <c r="F26" s="290">
        <f>H24</f>
        <v>600000</v>
      </c>
      <c r="G26" s="188"/>
      <c r="H26" s="17"/>
      <c r="I26" s="44"/>
    </row>
    <row r="27" spans="2:9" x14ac:dyDescent="0.2">
      <c r="B27" s="51"/>
      <c r="C27" s="14"/>
      <c r="D27" s="14"/>
      <c r="E27" s="22"/>
      <c r="F27" s="26"/>
      <c r="G27" s="15"/>
      <c r="H27" s="17" t="str">
        <f t="shared" si="0"/>
        <v/>
      </c>
      <c r="I27" s="18"/>
    </row>
    <row r="28" spans="2:9" s="38" customFormat="1" x14ac:dyDescent="0.2">
      <c r="B28" s="51" t="s">
        <v>63</v>
      </c>
      <c r="C28" s="14" t="s">
        <v>616</v>
      </c>
      <c r="D28" s="14"/>
      <c r="E28" s="22"/>
      <c r="F28" s="26"/>
      <c r="G28" s="15"/>
      <c r="H28" s="17" t="str">
        <f t="shared" si="0"/>
        <v/>
      </c>
      <c r="I28" s="18"/>
    </row>
    <row r="29" spans="2:9" x14ac:dyDescent="0.2">
      <c r="B29" s="51"/>
      <c r="C29" s="14"/>
      <c r="D29" s="14"/>
      <c r="E29" s="22"/>
      <c r="F29" s="23"/>
      <c r="G29" s="188"/>
      <c r="H29" s="17" t="str">
        <f t="shared" si="0"/>
        <v/>
      </c>
      <c r="I29" s="44"/>
    </row>
    <row r="30" spans="2:9" x14ac:dyDescent="0.2">
      <c r="B30" s="51" t="s">
        <v>370</v>
      </c>
      <c r="C30" s="14" t="s">
        <v>613</v>
      </c>
      <c r="D30" s="14"/>
      <c r="E30" s="22" t="s">
        <v>503</v>
      </c>
      <c r="F30" s="290">
        <v>600000</v>
      </c>
      <c r="G30" s="188">
        <v>1</v>
      </c>
      <c r="H30" s="17">
        <f>G30*F30</f>
        <v>600000</v>
      </c>
      <c r="I30" s="44"/>
    </row>
    <row r="31" spans="2:9" x14ac:dyDescent="0.2">
      <c r="B31" s="51"/>
      <c r="C31" s="14"/>
      <c r="D31" s="14"/>
      <c r="E31" s="22"/>
      <c r="F31" s="290"/>
      <c r="G31" s="22"/>
      <c r="H31" s="17" t="str">
        <f t="shared" si="0"/>
        <v/>
      </c>
      <c r="I31" s="43"/>
    </row>
    <row r="32" spans="2:9" ht="25.5" x14ac:dyDescent="0.2">
      <c r="B32" s="51" t="s">
        <v>371</v>
      </c>
      <c r="C32" s="14" t="s">
        <v>641</v>
      </c>
      <c r="D32" s="14"/>
      <c r="E32" s="22" t="s">
        <v>39</v>
      </c>
      <c r="F32" s="290">
        <f>H30</f>
        <v>600000</v>
      </c>
      <c r="G32" s="22"/>
      <c r="H32" s="17"/>
      <c r="I32" s="43"/>
    </row>
    <row r="33" spans="2:9" x14ac:dyDescent="0.2">
      <c r="B33" s="51"/>
      <c r="C33" s="14"/>
      <c r="D33" s="14"/>
      <c r="E33" s="22"/>
      <c r="F33" s="23"/>
      <c r="G33" s="216"/>
      <c r="H33" s="17"/>
      <c r="I33" s="43"/>
    </row>
    <row r="34" spans="2:9" ht="27.75" customHeight="1" x14ac:dyDescent="0.2">
      <c r="B34" s="51" t="s">
        <v>64</v>
      </c>
      <c r="C34" s="14" t="s">
        <v>630</v>
      </c>
      <c r="D34" s="14"/>
      <c r="E34" s="22"/>
      <c r="F34" s="23"/>
      <c r="G34" s="216"/>
      <c r="H34" s="17" t="str">
        <f t="shared" si="0"/>
        <v/>
      </c>
      <c r="I34" s="43"/>
    </row>
    <row r="35" spans="2:9" x14ac:dyDescent="0.2">
      <c r="B35" s="51"/>
      <c r="C35" s="14"/>
      <c r="D35" s="14"/>
      <c r="E35" s="22"/>
      <c r="F35" s="22"/>
      <c r="G35" s="22"/>
      <c r="H35" s="17" t="str">
        <f t="shared" si="0"/>
        <v/>
      </c>
      <c r="I35" s="43"/>
    </row>
    <row r="36" spans="2:9" x14ac:dyDescent="0.2">
      <c r="B36" s="51" t="s">
        <v>401</v>
      </c>
      <c r="C36" s="14" t="s">
        <v>631</v>
      </c>
      <c r="D36" s="14"/>
      <c r="E36" s="22" t="s">
        <v>503</v>
      </c>
      <c r="F36" s="17">
        <v>295000</v>
      </c>
      <c r="G36" s="22">
        <v>1</v>
      </c>
      <c r="H36" s="17">
        <f>G36*F36</f>
        <v>295000</v>
      </c>
      <c r="I36" s="43"/>
    </row>
    <row r="37" spans="2:9" x14ac:dyDescent="0.2">
      <c r="B37" s="51"/>
      <c r="C37" s="14"/>
      <c r="D37" s="14"/>
      <c r="E37" s="22"/>
      <c r="F37" s="22"/>
      <c r="G37" s="188"/>
      <c r="H37" s="17" t="str">
        <f t="shared" si="0"/>
        <v/>
      </c>
      <c r="I37" s="43"/>
    </row>
    <row r="38" spans="2:9" ht="25.5" x14ac:dyDescent="0.2">
      <c r="B38" s="51" t="s">
        <v>617</v>
      </c>
      <c r="C38" s="14" t="s">
        <v>642</v>
      </c>
      <c r="D38" s="14"/>
      <c r="E38" s="22" t="s">
        <v>39</v>
      </c>
      <c r="F38" s="22">
        <v>295000</v>
      </c>
      <c r="G38" s="188"/>
      <c r="H38" s="17"/>
      <c r="I38" s="43"/>
    </row>
    <row r="39" spans="2:9" x14ac:dyDescent="0.2">
      <c r="B39" s="51"/>
      <c r="C39" s="14"/>
      <c r="D39" s="14"/>
      <c r="E39" s="22"/>
      <c r="F39" s="22"/>
      <c r="G39" s="188"/>
      <c r="H39" s="17" t="str">
        <f t="shared" si="0"/>
        <v/>
      </c>
      <c r="I39" s="43"/>
    </row>
    <row r="40" spans="2:9" x14ac:dyDescent="0.2">
      <c r="B40" s="51" t="s">
        <v>643</v>
      </c>
      <c r="C40" s="14" t="s">
        <v>632</v>
      </c>
      <c r="D40" s="14"/>
      <c r="E40" s="22"/>
      <c r="F40" s="22"/>
      <c r="G40" s="188"/>
      <c r="H40" s="17" t="str">
        <f t="shared" si="0"/>
        <v/>
      </c>
      <c r="I40" s="43"/>
    </row>
    <row r="41" spans="2:9" x14ac:dyDescent="0.2">
      <c r="B41" s="51"/>
      <c r="C41" s="14"/>
      <c r="D41" s="14"/>
      <c r="E41" s="22"/>
      <c r="F41" s="22"/>
      <c r="G41" s="188"/>
      <c r="H41" s="17" t="str">
        <f t="shared" ref="H41:H51" si="1">IF(E41="","",F41*G41)</f>
        <v/>
      </c>
      <c r="I41" s="43"/>
    </row>
    <row r="42" spans="2:9" x14ac:dyDescent="0.2">
      <c r="B42" s="51" t="s">
        <v>60</v>
      </c>
      <c r="C42" s="14" t="s">
        <v>633</v>
      </c>
      <c r="D42" s="14"/>
      <c r="E42" s="22" t="s">
        <v>503</v>
      </c>
      <c r="F42" s="22">
        <v>270000</v>
      </c>
      <c r="G42" s="188">
        <v>1</v>
      </c>
      <c r="H42" s="17">
        <f>G42*F42</f>
        <v>270000</v>
      </c>
      <c r="I42" s="43"/>
    </row>
    <row r="43" spans="2:9" x14ac:dyDescent="0.2">
      <c r="B43" s="51"/>
      <c r="C43" s="14"/>
      <c r="D43" s="14"/>
      <c r="E43" s="22"/>
      <c r="F43" s="22"/>
      <c r="G43" s="188"/>
      <c r="H43" s="17" t="str">
        <f t="shared" si="1"/>
        <v/>
      </c>
      <c r="I43" s="43"/>
    </row>
    <row r="44" spans="2:9" x14ac:dyDescent="0.2">
      <c r="B44" s="51" t="s">
        <v>62</v>
      </c>
      <c r="C44" s="14" t="s">
        <v>620</v>
      </c>
      <c r="D44" s="14"/>
      <c r="E44" s="22" t="s">
        <v>503</v>
      </c>
      <c r="F44" s="17">
        <v>150000</v>
      </c>
      <c r="G44" s="188">
        <v>1</v>
      </c>
      <c r="H44" s="17">
        <f>G44*F44</f>
        <v>150000</v>
      </c>
      <c r="I44" s="43"/>
    </row>
    <row r="45" spans="2:9" x14ac:dyDescent="0.2">
      <c r="B45" s="51"/>
      <c r="C45" s="14"/>
      <c r="D45" s="14"/>
      <c r="E45" s="22"/>
      <c r="F45" s="22"/>
      <c r="G45" s="189"/>
      <c r="H45" s="17" t="str">
        <f t="shared" si="1"/>
        <v/>
      </c>
      <c r="I45" s="43"/>
    </row>
    <row r="46" spans="2:9" ht="25.5" x14ac:dyDescent="0.2">
      <c r="B46" s="51" t="s">
        <v>75</v>
      </c>
      <c r="C46" s="14" t="s">
        <v>644</v>
      </c>
      <c r="D46" s="14"/>
      <c r="E46" s="22" t="s">
        <v>39</v>
      </c>
      <c r="F46" s="219">
        <f>H44+H42</f>
        <v>420000</v>
      </c>
      <c r="G46" s="189"/>
      <c r="H46" s="17"/>
      <c r="I46" s="43"/>
    </row>
    <row r="47" spans="2:9" x14ac:dyDescent="0.2">
      <c r="B47" s="51"/>
      <c r="C47" s="14"/>
      <c r="D47" s="14"/>
      <c r="E47" s="22"/>
      <c r="F47" s="22"/>
      <c r="G47" s="188"/>
      <c r="H47" s="17" t="str">
        <f t="shared" si="1"/>
        <v/>
      </c>
      <c r="I47" s="43"/>
    </row>
    <row r="48" spans="2:9" x14ac:dyDescent="0.2">
      <c r="B48" s="51" t="s">
        <v>64</v>
      </c>
      <c r="C48" s="14" t="s">
        <v>634</v>
      </c>
      <c r="D48" s="14"/>
      <c r="E48" s="22"/>
      <c r="F48" s="22"/>
      <c r="G48" s="188"/>
      <c r="H48" s="17" t="str">
        <f t="shared" si="1"/>
        <v/>
      </c>
      <c r="I48" s="43"/>
    </row>
    <row r="49" spans="2:9" x14ac:dyDescent="0.2">
      <c r="B49" s="51"/>
      <c r="C49" s="14"/>
      <c r="D49" s="14"/>
      <c r="E49" s="22"/>
      <c r="F49" s="22"/>
      <c r="G49" s="188"/>
      <c r="H49" s="17" t="str">
        <f t="shared" si="1"/>
        <v/>
      </c>
      <c r="I49" s="43"/>
    </row>
    <row r="50" spans="2:9" x14ac:dyDescent="0.2">
      <c r="B50" s="51" t="s">
        <v>401</v>
      </c>
      <c r="C50" s="14" t="s">
        <v>635</v>
      </c>
      <c r="D50" s="14"/>
      <c r="E50" s="22" t="s">
        <v>503</v>
      </c>
      <c r="F50" s="22">
        <v>750000</v>
      </c>
      <c r="G50" s="188">
        <v>1</v>
      </c>
      <c r="H50" s="17">
        <f>G50*F50</f>
        <v>750000</v>
      </c>
      <c r="I50" s="43"/>
    </row>
    <row r="51" spans="2:9" x14ac:dyDescent="0.2">
      <c r="B51" s="51"/>
      <c r="C51" s="14"/>
      <c r="D51" s="14"/>
      <c r="E51" s="22"/>
      <c r="F51" s="22"/>
      <c r="G51" s="188"/>
      <c r="H51" s="17" t="str">
        <f t="shared" si="1"/>
        <v/>
      </c>
      <c r="I51" s="43"/>
    </row>
    <row r="52" spans="2:9" ht="25.5" x14ac:dyDescent="0.2">
      <c r="B52" s="51" t="s">
        <v>617</v>
      </c>
      <c r="C52" s="14" t="s">
        <v>645</v>
      </c>
      <c r="D52" s="14"/>
      <c r="E52" s="22" t="s">
        <v>39</v>
      </c>
      <c r="F52" s="22">
        <v>750000</v>
      </c>
      <c r="G52" s="188"/>
      <c r="H52" s="17"/>
      <c r="I52" s="43"/>
    </row>
    <row r="53" spans="2:9" x14ac:dyDescent="0.2">
      <c r="B53" s="51"/>
      <c r="C53" s="14"/>
      <c r="D53" s="14"/>
      <c r="E53" s="39"/>
      <c r="F53" s="39"/>
      <c r="G53" s="188"/>
      <c r="H53" s="17"/>
    </row>
    <row r="54" spans="2:9" ht="25.5" x14ac:dyDescent="0.2">
      <c r="B54" s="51" t="s">
        <v>65</v>
      </c>
      <c r="C54" s="14" t="s">
        <v>621</v>
      </c>
      <c r="D54" s="14"/>
      <c r="E54" s="22"/>
      <c r="F54" s="22"/>
      <c r="G54" s="188"/>
      <c r="H54" s="17"/>
      <c r="I54" s="43"/>
    </row>
    <row r="55" spans="2:9" x14ac:dyDescent="0.2">
      <c r="B55" s="51"/>
      <c r="C55" s="14"/>
      <c r="D55" s="14"/>
      <c r="E55" s="22"/>
      <c r="F55" s="39"/>
      <c r="G55" s="188"/>
      <c r="H55" s="17"/>
      <c r="I55" s="50"/>
    </row>
    <row r="56" spans="2:9" x14ac:dyDescent="0.2">
      <c r="B56" s="51" t="s">
        <v>618</v>
      </c>
      <c r="C56" s="14" t="s">
        <v>636</v>
      </c>
      <c r="D56" s="14"/>
      <c r="E56" s="22" t="s">
        <v>588</v>
      </c>
      <c r="F56" s="39">
        <v>350</v>
      </c>
      <c r="G56" s="188"/>
      <c r="H56" s="17"/>
    </row>
    <row r="57" spans="2:9" x14ac:dyDescent="0.2">
      <c r="B57" s="51"/>
      <c r="C57" s="14"/>
      <c r="D57" s="14"/>
      <c r="E57" s="22"/>
      <c r="F57" s="22"/>
      <c r="G57" s="188"/>
      <c r="H57" s="17"/>
      <c r="I57" s="43"/>
    </row>
    <row r="58" spans="2:9" x14ac:dyDescent="0.2">
      <c r="B58" s="51" t="s">
        <v>619</v>
      </c>
      <c r="C58" s="14" t="s">
        <v>622</v>
      </c>
      <c r="D58" s="14"/>
      <c r="E58" s="22" t="s">
        <v>588</v>
      </c>
      <c r="F58" s="22">
        <v>200</v>
      </c>
      <c r="G58" s="188"/>
      <c r="H58" s="17"/>
      <c r="I58" s="43"/>
    </row>
    <row r="59" spans="2:9" x14ac:dyDescent="0.2">
      <c r="B59" s="51"/>
      <c r="C59" s="14"/>
      <c r="D59" s="14"/>
      <c r="E59" s="22"/>
      <c r="F59" s="22"/>
      <c r="G59" s="188"/>
      <c r="H59" s="17"/>
      <c r="I59" s="43"/>
    </row>
    <row r="60" spans="2:9" x14ac:dyDescent="0.2">
      <c r="B60" s="51"/>
      <c r="C60" s="14"/>
      <c r="D60" s="14"/>
      <c r="E60" s="22"/>
      <c r="F60" s="22"/>
      <c r="G60" s="188"/>
      <c r="H60" s="17"/>
      <c r="I60" s="43"/>
    </row>
    <row r="61" spans="2:9" x14ac:dyDescent="0.2">
      <c r="B61" s="51"/>
      <c r="C61" s="14"/>
      <c r="D61" s="14"/>
      <c r="E61" s="22"/>
      <c r="F61" s="22"/>
      <c r="G61" s="188"/>
      <c r="H61" s="17"/>
      <c r="I61" s="43"/>
    </row>
    <row r="62" spans="2:9" x14ac:dyDescent="0.2">
      <c r="B62" s="51"/>
      <c r="C62" s="14"/>
      <c r="D62" s="14"/>
      <c r="E62" s="22"/>
      <c r="F62" s="22"/>
      <c r="G62" s="188"/>
      <c r="H62" s="17"/>
      <c r="I62" s="43"/>
    </row>
    <row r="63" spans="2:9" x14ac:dyDescent="0.2">
      <c r="B63" s="51"/>
      <c r="C63" s="14"/>
      <c r="D63" s="14"/>
      <c r="E63" s="22"/>
      <c r="F63" s="22"/>
      <c r="G63" s="188"/>
      <c r="H63" s="17"/>
      <c r="I63" s="43"/>
    </row>
    <row r="64" spans="2:9" x14ac:dyDescent="0.2">
      <c r="B64" s="51"/>
      <c r="C64" s="14"/>
      <c r="D64" s="14"/>
      <c r="E64" s="22"/>
      <c r="F64" s="22"/>
      <c r="G64" s="188"/>
      <c r="H64" s="17"/>
      <c r="I64" s="43"/>
    </row>
    <row r="65" spans="2:9" x14ac:dyDescent="0.2">
      <c r="B65" s="51"/>
      <c r="C65" s="14"/>
      <c r="D65" s="14"/>
      <c r="E65" s="22"/>
      <c r="F65" s="22"/>
      <c r="G65" s="188"/>
      <c r="H65" s="17"/>
      <c r="I65" s="43"/>
    </row>
    <row r="66" spans="2:9" x14ac:dyDescent="0.2">
      <c r="B66" s="51"/>
      <c r="C66" s="14"/>
      <c r="D66" s="14"/>
      <c r="E66" s="22"/>
      <c r="F66" s="22"/>
      <c r="G66" s="188"/>
      <c r="H66" s="17"/>
      <c r="I66" s="43"/>
    </row>
    <row r="67" spans="2:9" x14ac:dyDescent="0.2">
      <c r="B67" s="51"/>
      <c r="C67" s="14"/>
      <c r="D67" s="14"/>
      <c r="E67" s="22"/>
      <c r="F67" s="22"/>
      <c r="G67" s="188"/>
      <c r="H67" s="17" t="str">
        <f>IF(E67="","",F67*G67)</f>
        <v/>
      </c>
      <c r="I67" s="43"/>
    </row>
    <row r="68" spans="2:9" s="30" customFormat="1" ht="19.5" customHeight="1" x14ac:dyDescent="0.2">
      <c r="B68" s="102" t="str">
        <f>$B$10</f>
        <v>E</v>
      </c>
      <c r="C68" s="342" t="s">
        <v>594</v>
      </c>
      <c r="D68" s="343"/>
      <c r="E68" s="343"/>
      <c r="F68" s="343"/>
      <c r="G68" s="344"/>
      <c r="H68" s="35"/>
      <c r="I68" s="36"/>
    </row>
  </sheetData>
  <mergeCells count="5">
    <mergeCell ref="C68:G68"/>
    <mergeCell ref="F1:H1"/>
    <mergeCell ref="B4:G4"/>
    <mergeCell ref="H4:H7"/>
    <mergeCell ref="B5:G7"/>
  </mergeCells>
  <pageMargins left="0.84807086614173222" right="0.31496062992125984" top="0.43307086614173229" bottom="0.62992125984251968" header="0.35433070866141736" footer="0.31496062992125984"/>
  <pageSetup scale="70" firstPageNumber="31" orientation="portrait" cellComments="asDisplayed" useFirstPageNumber="1" r:id="rId1"/>
  <headerFooter>
    <oddHeader xml:space="preserve">&amp;R&amp;"Arial,Bold Italic"
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D469-348B-4187-A2C0-A9B5D20CF0C8}">
  <sheetPr>
    <tabColor theme="3" tint="0.59999389629810485"/>
  </sheetPr>
  <dimension ref="B1:O1048492"/>
  <sheetViews>
    <sheetView view="pageBreakPreview" zoomScale="110" zoomScaleNormal="100" zoomScaleSheetLayoutView="110" zoomScalePageLayoutView="150" workbookViewId="0">
      <selection activeCell="G9" sqref="G9:H9"/>
    </sheetView>
  </sheetViews>
  <sheetFormatPr defaultColWidth="8.85546875" defaultRowHeight="12.75" x14ac:dyDescent="0.2"/>
  <cols>
    <col min="1" max="1" width="0.85546875" style="53" customWidth="1"/>
    <col min="2" max="2" width="11.7109375" style="56" customWidth="1"/>
    <col min="3" max="3" width="45.7109375" style="54" customWidth="1"/>
    <col min="4" max="4" width="13.7109375" style="54" customWidth="1"/>
    <col min="5" max="5" width="5.7109375" style="95" customWidth="1"/>
    <col min="6" max="7" width="15.7109375" style="53" customWidth="1"/>
    <col min="8" max="8" width="15.7109375" style="96" customWidth="1"/>
    <col min="9" max="9" width="0.85546875" style="53" customWidth="1"/>
    <col min="10" max="10" width="8.85546875" style="53"/>
    <col min="11" max="11" width="15.42578125" style="53" customWidth="1"/>
    <col min="12" max="12" width="12.5703125" style="53" customWidth="1"/>
    <col min="13" max="13" width="9.42578125" style="53" customWidth="1"/>
    <col min="14" max="16384" width="8.85546875" style="53"/>
  </cols>
  <sheetData>
    <row r="1" spans="2:15" x14ac:dyDescent="0.2">
      <c r="B1" s="2" t="str">
        <f>Client1</f>
        <v>Province of KwaZulu-Natal</v>
      </c>
      <c r="D1" s="4"/>
      <c r="E1" s="4"/>
      <c r="F1" s="308" t="str">
        <f>"Contract No. "&amp;ContractNo</f>
        <v>Contract No. ZNB02271/00000/00/DUR/INF/24/T</v>
      </c>
      <c r="G1" s="308"/>
      <c r="H1" s="308"/>
    </row>
    <row r="2" spans="2:15" s="1" customFormat="1" ht="18" customHeight="1" x14ac:dyDescent="0.2">
      <c r="B2" s="84" t="str">
        <f>Client2</f>
        <v>Department of Transport</v>
      </c>
      <c r="C2" s="54"/>
      <c r="D2" s="4"/>
      <c r="E2" s="4"/>
      <c r="F2" s="4"/>
      <c r="H2" s="5"/>
      <c r="L2" s="4"/>
    </row>
    <row r="3" spans="2:15" s="1" customFormat="1" ht="16.5" customHeight="1" x14ac:dyDescent="0.2">
      <c r="B3" s="71"/>
      <c r="C3" s="87"/>
      <c r="D3" s="72"/>
      <c r="E3" s="72"/>
      <c r="F3" s="72"/>
      <c r="G3" s="73"/>
      <c r="H3" s="86"/>
      <c r="J3" s="5"/>
      <c r="K3" s="5"/>
      <c r="L3" s="4"/>
    </row>
    <row r="4" spans="2:15" s="1" customFormat="1" ht="7.5" customHeight="1" x14ac:dyDescent="0.2">
      <c r="B4" s="297" t="str">
        <f>ContractDescription</f>
        <v>THE CONSTRUCTION OF MASS EARTHWORKS, LAYERWORKS, SURFACING AND DRAINAGE ON DISTRICT ROAD 1097 (FROM KM 0+000 TO KM 4+674) IN THE DURBAN REGION</v>
      </c>
      <c r="C4" s="298"/>
      <c r="D4" s="298"/>
      <c r="E4" s="298"/>
      <c r="F4" s="298"/>
      <c r="G4" s="298"/>
      <c r="H4" s="337"/>
      <c r="J4" s="5"/>
      <c r="K4" s="5"/>
      <c r="L4" s="4"/>
    </row>
    <row r="5" spans="2:15" ht="12.75" customHeight="1" x14ac:dyDescent="0.2">
      <c r="B5" s="297"/>
      <c r="C5" s="298"/>
      <c r="D5" s="298"/>
      <c r="E5" s="298"/>
      <c r="F5" s="298"/>
      <c r="G5" s="298"/>
      <c r="H5" s="337"/>
    </row>
    <row r="6" spans="2:15" ht="7.5" customHeight="1" x14ac:dyDescent="0.2">
      <c r="B6" s="299"/>
      <c r="C6" s="300"/>
      <c r="D6" s="300"/>
      <c r="E6" s="300"/>
      <c r="F6" s="300"/>
      <c r="G6" s="300"/>
      <c r="H6" s="338"/>
    </row>
    <row r="7" spans="2:15" ht="25.5" customHeight="1" x14ac:dyDescent="0.2">
      <c r="B7" s="354" t="str">
        <f>_xlfn.CONCAT("SCHEDULE"," ",B9," : ",C9)</f>
        <v>SCHEDULE E : EXPANDED PUBLIC WORKS PROGRAMME (EPWP)</v>
      </c>
      <c r="C7" s="355"/>
      <c r="D7" s="355"/>
      <c r="E7" s="355"/>
      <c r="F7" s="355"/>
      <c r="G7" s="355"/>
      <c r="H7" s="356"/>
    </row>
    <row r="8" spans="2:15" x14ac:dyDescent="0.2">
      <c r="B8" s="11" t="s">
        <v>608</v>
      </c>
      <c r="C8" s="339" t="s">
        <v>1</v>
      </c>
      <c r="D8" s="333"/>
      <c r="E8" s="334"/>
      <c r="F8" s="11" t="s">
        <v>589</v>
      </c>
      <c r="G8" s="333" t="s">
        <v>5</v>
      </c>
      <c r="H8" s="334"/>
      <c r="O8" s="96"/>
    </row>
    <row r="9" spans="2:15" x14ac:dyDescent="0.2">
      <c r="B9" s="21" t="s">
        <v>637</v>
      </c>
      <c r="C9" s="348" t="str">
        <f>'Chapter E'!C10</f>
        <v>EXPANDED PUBLIC WORKS PROGRAMME (EPWP)</v>
      </c>
      <c r="D9" s="340"/>
      <c r="E9" s="349"/>
      <c r="F9" s="42"/>
      <c r="G9" s="350"/>
      <c r="H9" s="351"/>
      <c r="O9" s="96"/>
    </row>
    <row r="10" spans="2:15" ht="12.75" customHeight="1" x14ac:dyDescent="0.2">
      <c r="B10" s="22"/>
      <c r="C10" s="352"/>
      <c r="D10" s="329"/>
      <c r="E10" s="353"/>
      <c r="F10" s="42"/>
      <c r="G10" s="318"/>
      <c r="H10" s="310"/>
    </row>
    <row r="11" spans="2:15" ht="12.75" customHeight="1" x14ac:dyDescent="0.2">
      <c r="B11" s="22"/>
      <c r="C11" s="352"/>
      <c r="D11" s="329"/>
      <c r="E11" s="353"/>
      <c r="F11" s="42"/>
      <c r="G11" s="318"/>
      <c r="H11" s="310"/>
    </row>
    <row r="12" spans="2:15" ht="12.75" customHeight="1" x14ac:dyDescent="0.2">
      <c r="B12" s="22"/>
      <c r="C12" s="352"/>
      <c r="D12" s="329"/>
      <c r="E12" s="353"/>
      <c r="F12" s="42"/>
      <c r="G12" s="318"/>
      <c r="H12" s="310"/>
    </row>
    <row r="13" spans="2:15" ht="12.75" customHeight="1" x14ac:dyDescent="0.2">
      <c r="B13" s="22"/>
      <c r="C13" s="352"/>
      <c r="D13" s="329"/>
      <c r="E13" s="353"/>
      <c r="F13" s="42"/>
      <c r="G13" s="318"/>
      <c r="H13" s="310"/>
    </row>
    <row r="14" spans="2:15" ht="12.75" customHeight="1" x14ac:dyDescent="0.2">
      <c r="B14" s="22"/>
      <c r="C14" s="352"/>
      <c r="D14" s="329"/>
      <c r="E14" s="353"/>
      <c r="F14" s="42"/>
      <c r="G14" s="318"/>
      <c r="H14" s="310"/>
    </row>
    <row r="15" spans="2:15" ht="12.75" customHeight="1" x14ac:dyDescent="0.2">
      <c r="B15" s="22"/>
      <c r="C15" s="352"/>
      <c r="D15" s="329"/>
      <c r="E15" s="353"/>
      <c r="F15" s="42"/>
      <c r="G15" s="318"/>
      <c r="H15" s="310"/>
    </row>
    <row r="16" spans="2:15" ht="12.75" customHeight="1" x14ac:dyDescent="0.2">
      <c r="B16" s="22"/>
      <c r="C16" s="352"/>
      <c r="D16" s="329"/>
      <c r="E16" s="353"/>
      <c r="F16" s="42"/>
      <c r="G16" s="318"/>
      <c r="H16" s="310"/>
    </row>
    <row r="17" spans="2:8" ht="12.75" customHeight="1" x14ac:dyDescent="0.2">
      <c r="B17" s="22"/>
      <c r="C17" s="352"/>
      <c r="D17" s="329"/>
      <c r="E17" s="353"/>
      <c r="F17" s="42"/>
      <c r="G17" s="318"/>
      <c r="H17" s="310"/>
    </row>
    <row r="18" spans="2:8" ht="12.75" customHeight="1" x14ac:dyDescent="0.2">
      <c r="B18" s="22"/>
      <c r="C18" s="352"/>
      <c r="D18" s="329"/>
      <c r="E18" s="353"/>
      <c r="F18" s="42"/>
      <c r="G18" s="318"/>
      <c r="H18" s="310"/>
    </row>
    <row r="19" spans="2:8" ht="12.75" customHeight="1" x14ac:dyDescent="0.2">
      <c r="B19" s="22"/>
      <c r="C19" s="352"/>
      <c r="D19" s="329"/>
      <c r="E19" s="353"/>
      <c r="F19" s="42"/>
      <c r="G19" s="318"/>
      <c r="H19" s="310"/>
    </row>
    <row r="20" spans="2:8" ht="12.75" customHeight="1" x14ac:dyDescent="0.2">
      <c r="B20" s="22"/>
      <c r="C20" s="352"/>
      <c r="D20" s="329"/>
      <c r="E20" s="353"/>
      <c r="F20" s="42"/>
      <c r="G20" s="318"/>
      <c r="H20" s="310"/>
    </row>
    <row r="21" spans="2:8" ht="12.75" customHeight="1" x14ac:dyDescent="0.2">
      <c r="B21" s="22"/>
      <c r="C21" s="352"/>
      <c r="D21" s="329"/>
      <c r="E21" s="353"/>
      <c r="F21" s="42"/>
      <c r="G21" s="318"/>
      <c r="H21" s="310"/>
    </row>
    <row r="22" spans="2:8" ht="12.75" customHeight="1" x14ac:dyDescent="0.2">
      <c r="B22" s="22"/>
      <c r="C22" s="352"/>
      <c r="D22" s="329"/>
      <c r="E22" s="353"/>
      <c r="F22" s="42"/>
      <c r="G22" s="318"/>
      <c r="H22" s="310"/>
    </row>
    <row r="23" spans="2:8" ht="12.75" customHeight="1" x14ac:dyDescent="0.2">
      <c r="B23" s="22"/>
      <c r="C23" s="352"/>
      <c r="D23" s="329"/>
      <c r="E23" s="353"/>
      <c r="F23" s="42"/>
      <c r="G23" s="318"/>
      <c r="H23" s="310"/>
    </row>
    <row r="24" spans="2:8" ht="12.75" customHeight="1" x14ac:dyDescent="0.2">
      <c r="B24" s="22"/>
      <c r="C24" s="352"/>
      <c r="D24" s="329"/>
      <c r="E24" s="353"/>
      <c r="F24" s="42"/>
      <c r="G24" s="318"/>
      <c r="H24" s="310"/>
    </row>
    <row r="25" spans="2:8" ht="12.75" customHeight="1" x14ac:dyDescent="0.2">
      <c r="B25" s="22"/>
      <c r="C25" s="352"/>
      <c r="D25" s="329"/>
      <c r="E25" s="353"/>
      <c r="F25" s="42"/>
      <c r="G25" s="318"/>
      <c r="H25" s="310"/>
    </row>
    <row r="26" spans="2:8" ht="12.75" customHeight="1" x14ac:dyDescent="0.2">
      <c r="B26" s="22"/>
      <c r="C26" s="352"/>
      <c r="D26" s="329"/>
      <c r="E26" s="353"/>
      <c r="F26" s="42"/>
      <c r="G26" s="318"/>
      <c r="H26" s="310"/>
    </row>
    <row r="27" spans="2:8" ht="12.75" customHeight="1" x14ac:dyDescent="0.2">
      <c r="B27" s="22"/>
      <c r="C27" s="352"/>
      <c r="D27" s="329"/>
      <c r="E27" s="353"/>
      <c r="F27" s="42"/>
      <c r="G27" s="318"/>
      <c r="H27" s="310"/>
    </row>
    <row r="28" spans="2:8" ht="12.75" customHeight="1" x14ac:dyDescent="0.2">
      <c r="B28" s="22"/>
      <c r="C28" s="352"/>
      <c r="D28" s="329"/>
      <c r="E28" s="353"/>
      <c r="F28" s="42"/>
      <c r="G28" s="318"/>
      <c r="H28" s="310"/>
    </row>
    <row r="29" spans="2:8" ht="12.75" customHeight="1" x14ac:dyDescent="0.2">
      <c r="B29" s="22"/>
      <c r="C29" s="352"/>
      <c r="D29" s="329"/>
      <c r="E29" s="353"/>
      <c r="F29" s="42"/>
      <c r="G29" s="318"/>
      <c r="H29" s="310"/>
    </row>
    <row r="30" spans="2:8" ht="12.75" customHeight="1" x14ac:dyDescent="0.2">
      <c r="B30" s="22"/>
      <c r="C30" s="352"/>
      <c r="D30" s="329"/>
      <c r="E30" s="353"/>
      <c r="F30" s="42"/>
      <c r="G30" s="318"/>
      <c r="H30" s="310"/>
    </row>
    <row r="31" spans="2:8" ht="12.75" customHeight="1" x14ac:dyDescent="0.2">
      <c r="B31" s="22"/>
      <c r="C31" s="352"/>
      <c r="D31" s="329"/>
      <c r="E31" s="353"/>
      <c r="F31" s="42"/>
      <c r="G31" s="318"/>
      <c r="H31" s="310"/>
    </row>
    <row r="32" spans="2:8" ht="12.75" customHeight="1" x14ac:dyDescent="0.2">
      <c r="B32" s="22"/>
      <c r="C32" s="352"/>
      <c r="D32" s="329"/>
      <c r="E32" s="353"/>
      <c r="F32" s="42"/>
      <c r="G32" s="318"/>
      <c r="H32" s="310"/>
    </row>
    <row r="33" spans="2:8" x14ac:dyDescent="0.2">
      <c r="B33" s="22"/>
      <c r="C33" s="352"/>
      <c r="D33" s="329"/>
      <c r="E33" s="353"/>
      <c r="F33" s="42"/>
      <c r="G33" s="318"/>
      <c r="H33" s="310"/>
    </row>
    <row r="34" spans="2:8" x14ac:dyDescent="0.2">
      <c r="B34" s="22"/>
      <c r="C34" s="352"/>
      <c r="D34" s="329"/>
      <c r="E34" s="353"/>
      <c r="F34" s="42"/>
      <c r="G34" s="318"/>
      <c r="H34" s="310"/>
    </row>
    <row r="35" spans="2:8" x14ac:dyDescent="0.2">
      <c r="B35" s="22"/>
      <c r="C35" s="352"/>
      <c r="D35" s="329"/>
      <c r="E35" s="353"/>
      <c r="F35" s="42"/>
      <c r="G35" s="318"/>
      <c r="H35" s="310"/>
    </row>
    <row r="36" spans="2:8" x14ac:dyDescent="0.2">
      <c r="B36" s="22"/>
      <c r="C36" s="352"/>
      <c r="D36" s="329"/>
      <c r="E36" s="353"/>
      <c r="F36" s="42"/>
      <c r="G36" s="318"/>
      <c r="H36" s="310"/>
    </row>
    <row r="37" spans="2:8" x14ac:dyDescent="0.2">
      <c r="B37" s="22"/>
      <c r="C37" s="352"/>
      <c r="D37" s="329"/>
      <c r="E37" s="353"/>
      <c r="F37" s="42"/>
      <c r="G37" s="318"/>
      <c r="H37" s="310"/>
    </row>
    <row r="38" spans="2:8" x14ac:dyDescent="0.2">
      <c r="B38" s="22"/>
      <c r="C38" s="352"/>
      <c r="D38" s="329"/>
      <c r="E38" s="353"/>
      <c r="F38" s="42"/>
      <c r="G38" s="318"/>
      <c r="H38" s="310"/>
    </row>
    <row r="39" spans="2:8" x14ac:dyDescent="0.2">
      <c r="B39" s="22"/>
      <c r="C39" s="352"/>
      <c r="D39" s="329"/>
      <c r="E39" s="353"/>
      <c r="F39" s="42"/>
      <c r="G39" s="318"/>
      <c r="H39" s="310"/>
    </row>
    <row r="40" spans="2:8" x14ac:dyDescent="0.2">
      <c r="B40" s="22"/>
      <c r="C40" s="352"/>
      <c r="D40" s="329"/>
      <c r="E40" s="353"/>
      <c r="F40" s="42"/>
      <c r="G40" s="318"/>
      <c r="H40" s="310"/>
    </row>
    <row r="41" spans="2:8" ht="12.75" customHeight="1" x14ac:dyDescent="0.2">
      <c r="B41" s="22"/>
      <c r="C41" s="352"/>
      <c r="D41" s="329"/>
      <c r="E41" s="353"/>
      <c r="F41" s="42"/>
      <c r="G41" s="318"/>
      <c r="H41" s="310"/>
    </row>
    <row r="42" spans="2:8" x14ac:dyDescent="0.2">
      <c r="B42" s="22"/>
      <c r="C42" s="352"/>
      <c r="D42" s="329"/>
      <c r="E42" s="353"/>
      <c r="F42" s="42"/>
      <c r="G42" s="318"/>
      <c r="H42" s="310"/>
    </row>
    <row r="43" spans="2:8" x14ac:dyDescent="0.2">
      <c r="B43" s="22"/>
      <c r="C43" s="352"/>
      <c r="D43" s="329"/>
      <c r="E43" s="353"/>
      <c r="F43" s="42"/>
      <c r="G43" s="318"/>
      <c r="H43" s="310"/>
    </row>
    <row r="44" spans="2:8" x14ac:dyDescent="0.2">
      <c r="B44" s="22"/>
      <c r="C44" s="352"/>
      <c r="D44" s="329"/>
      <c r="E44" s="353"/>
      <c r="F44" s="42"/>
      <c r="G44" s="318"/>
      <c r="H44" s="310"/>
    </row>
    <row r="45" spans="2:8" x14ac:dyDescent="0.2">
      <c r="B45" s="22"/>
      <c r="C45" s="352"/>
      <c r="D45" s="329"/>
      <c r="E45" s="353"/>
      <c r="F45" s="42"/>
      <c r="G45" s="318"/>
      <c r="H45" s="310"/>
    </row>
    <row r="46" spans="2:8" x14ac:dyDescent="0.2">
      <c r="B46" s="22"/>
      <c r="C46" s="352"/>
      <c r="D46" s="329"/>
      <c r="E46" s="353"/>
      <c r="F46" s="42"/>
      <c r="G46" s="318"/>
      <c r="H46" s="310"/>
    </row>
    <row r="47" spans="2:8" x14ac:dyDescent="0.2">
      <c r="B47" s="22"/>
      <c r="C47" s="352"/>
      <c r="D47" s="329"/>
      <c r="E47" s="353"/>
      <c r="F47" s="42"/>
      <c r="G47" s="318"/>
      <c r="H47" s="310"/>
    </row>
    <row r="48" spans="2:8" x14ac:dyDescent="0.2">
      <c r="B48" s="22"/>
      <c r="C48" s="352"/>
      <c r="D48" s="329"/>
      <c r="E48" s="353"/>
      <c r="F48" s="42"/>
      <c r="G48" s="318"/>
      <c r="H48" s="310"/>
    </row>
    <row r="49" spans="2:8" x14ac:dyDescent="0.2">
      <c r="B49" s="22"/>
      <c r="C49" s="352"/>
      <c r="D49" s="329"/>
      <c r="E49" s="353"/>
      <c r="F49" s="42"/>
      <c r="G49" s="318"/>
      <c r="H49" s="310"/>
    </row>
    <row r="50" spans="2:8" x14ac:dyDescent="0.2">
      <c r="B50" s="22"/>
      <c r="C50" s="352"/>
      <c r="D50" s="329"/>
      <c r="E50" s="353"/>
      <c r="F50" s="42"/>
      <c r="G50" s="318"/>
      <c r="H50" s="310"/>
    </row>
    <row r="51" spans="2:8" x14ac:dyDescent="0.2">
      <c r="B51" s="22"/>
      <c r="C51" s="352"/>
      <c r="D51" s="329"/>
      <c r="E51" s="353"/>
      <c r="F51" s="42"/>
      <c r="G51" s="318"/>
      <c r="H51" s="310"/>
    </row>
    <row r="52" spans="2:8" x14ac:dyDescent="0.2">
      <c r="B52" s="22"/>
      <c r="C52" s="352"/>
      <c r="D52" s="329"/>
      <c r="E52" s="353"/>
      <c r="F52" s="42"/>
      <c r="G52" s="318"/>
      <c r="H52" s="310"/>
    </row>
    <row r="53" spans="2:8" x14ac:dyDescent="0.2">
      <c r="B53" s="22"/>
      <c r="C53" s="352"/>
      <c r="D53" s="329"/>
      <c r="E53" s="353"/>
      <c r="F53" s="42"/>
      <c r="G53" s="318"/>
      <c r="H53" s="310"/>
    </row>
    <row r="54" spans="2:8" x14ac:dyDescent="0.2">
      <c r="B54" s="22"/>
      <c r="C54" s="352"/>
      <c r="D54" s="329"/>
      <c r="E54" s="353"/>
      <c r="F54" s="42"/>
      <c r="G54" s="318"/>
      <c r="H54" s="310"/>
    </row>
    <row r="55" spans="2:8" x14ac:dyDescent="0.2">
      <c r="B55" s="22"/>
      <c r="C55" s="352"/>
      <c r="D55" s="329"/>
      <c r="E55" s="353"/>
      <c r="F55" s="42"/>
      <c r="G55" s="318"/>
      <c r="H55" s="310"/>
    </row>
    <row r="56" spans="2:8" x14ac:dyDescent="0.2">
      <c r="B56" s="22"/>
      <c r="C56" s="352"/>
      <c r="D56" s="329"/>
      <c r="E56" s="353"/>
      <c r="F56" s="42"/>
      <c r="G56" s="318"/>
      <c r="H56" s="310"/>
    </row>
    <row r="57" spans="2:8" x14ac:dyDescent="0.2">
      <c r="B57" s="22"/>
      <c r="C57" s="352"/>
      <c r="D57" s="329"/>
      <c r="E57" s="353"/>
      <c r="F57" s="42"/>
      <c r="G57" s="318"/>
      <c r="H57" s="310"/>
    </row>
    <row r="58" spans="2:8" x14ac:dyDescent="0.2">
      <c r="B58" s="22"/>
      <c r="C58" s="352"/>
      <c r="D58" s="329"/>
      <c r="E58" s="353"/>
      <c r="F58" s="42"/>
      <c r="G58" s="318"/>
      <c r="H58" s="310"/>
    </row>
    <row r="59" spans="2:8" x14ac:dyDescent="0.2">
      <c r="B59" s="22"/>
      <c r="C59" s="352"/>
      <c r="D59" s="329"/>
      <c r="E59" s="353"/>
      <c r="F59" s="42"/>
      <c r="G59" s="318"/>
      <c r="H59" s="310"/>
    </row>
    <row r="60" spans="2:8" x14ac:dyDescent="0.2">
      <c r="B60" s="21"/>
      <c r="C60" s="352"/>
      <c r="D60" s="329"/>
      <c r="E60" s="353"/>
      <c r="F60" s="42"/>
      <c r="G60" s="318"/>
      <c r="H60" s="310"/>
    </row>
    <row r="61" spans="2:8" x14ac:dyDescent="0.2">
      <c r="B61" s="22"/>
      <c r="C61" s="352"/>
      <c r="D61" s="329"/>
      <c r="E61" s="353"/>
      <c r="F61" s="42"/>
      <c r="G61" s="318"/>
      <c r="H61" s="310"/>
    </row>
    <row r="62" spans="2:8" x14ac:dyDescent="0.2">
      <c r="B62" s="21"/>
      <c r="C62" s="352"/>
      <c r="D62" s="329"/>
      <c r="E62" s="353"/>
      <c r="F62" s="42"/>
      <c r="G62" s="318"/>
      <c r="H62" s="310"/>
    </row>
    <row r="63" spans="2:8" x14ac:dyDescent="0.2">
      <c r="B63" s="22"/>
      <c r="C63" s="352"/>
      <c r="D63" s="329"/>
      <c r="E63" s="353"/>
      <c r="F63" s="42"/>
      <c r="G63" s="318"/>
      <c r="H63" s="310"/>
    </row>
    <row r="64" spans="2:8" x14ac:dyDescent="0.2">
      <c r="B64" s="22"/>
      <c r="C64" s="352"/>
      <c r="D64" s="329"/>
      <c r="E64" s="353"/>
      <c r="F64" s="42"/>
      <c r="G64" s="318"/>
      <c r="H64" s="310"/>
    </row>
    <row r="65" spans="2:9" x14ac:dyDescent="0.2">
      <c r="B65" s="22"/>
      <c r="C65" s="352"/>
      <c r="D65" s="329"/>
      <c r="E65" s="353"/>
      <c r="F65" s="42"/>
      <c r="G65" s="318"/>
      <c r="H65" s="310"/>
    </row>
    <row r="66" spans="2:9" x14ac:dyDescent="0.2">
      <c r="B66" s="22"/>
      <c r="C66" s="352"/>
      <c r="D66" s="329"/>
      <c r="E66" s="353"/>
      <c r="F66" s="42"/>
      <c r="G66" s="318"/>
      <c r="H66" s="310"/>
    </row>
    <row r="67" spans="2:9" x14ac:dyDescent="0.2">
      <c r="B67" s="22"/>
      <c r="C67" s="352"/>
      <c r="D67" s="329"/>
      <c r="E67" s="353"/>
      <c r="F67" s="42"/>
      <c r="G67" s="318"/>
      <c r="H67" s="310"/>
    </row>
    <row r="68" spans="2:9" x14ac:dyDescent="0.2">
      <c r="B68" s="109"/>
      <c r="C68" s="359"/>
      <c r="D68" s="360"/>
      <c r="E68" s="361"/>
      <c r="F68" s="108"/>
      <c r="G68" s="320"/>
      <c r="H68" s="311"/>
    </row>
    <row r="69" spans="2:9" s="30" customFormat="1" ht="19.5" customHeight="1" x14ac:dyDescent="0.2">
      <c r="B69" s="342" t="str">
        <f>_xlfn.CONCAT("TOTAL SCHEDULE"," ",B9," : ",C9)</f>
        <v>TOTAL SCHEDULE E : EXPANDED PUBLIC WORKS PROGRAMME (EPWP)</v>
      </c>
      <c r="C69" s="343"/>
      <c r="D69" s="343"/>
      <c r="E69" s="343"/>
      <c r="F69" s="343"/>
      <c r="G69" s="357">
        <f>SUM(G9:H68)</f>
        <v>0</v>
      </c>
      <c r="H69" s="358"/>
      <c r="I69" s="36"/>
    </row>
    <row r="1048492" spans="3:5" x14ac:dyDescent="0.2">
      <c r="C1048492" s="352"/>
      <c r="D1048492" s="352"/>
      <c r="E1048492" s="352"/>
    </row>
  </sheetData>
  <mergeCells count="129">
    <mergeCell ref="C1048492:E1048492"/>
    <mergeCell ref="B69:F69"/>
    <mergeCell ref="G69:H69"/>
    <mergeCell ref="C66:E66"/>
    <mergeCell ref="G66:H66"/>
    <mergeCell ref="C67:E67"/>
    <mergeCell ref="G67:H67"/>
    <mergeCell ref="C68:E68"/>
    <mergeCell ref="G68:H68"/>
    <mergeCell ref="C63:E63"/>
    <mergeCell ref="G63:H63"/>
    <mergeCell ref="C64:E64"/>
    <mergeCell ref="G64:H64"/>
    <mergeCell ref="C65:E65"/>
    <mergeCell ref="G65:H65"/>
    <mergeCell ref="C60:E60"/>
    <mergeCell ref="G60:H60"/>
    <mergeCell ref="C61:E61"/>
    <mergeCell ref="G61:H61"/>
    <mergeCell ref="C62:E62"/>
    <mergeCell ref="G62:H62"/>
    <mergeCell ref="C57:E57"/>
    <mergeCell ref="G57:H57"/>
    <mergeCell ref="C58:E58"/>
    <mergeCell ref="G58:H58"/>
    <mergeCell ref="C59:E59"/>
    <mergeCell ref="G59:H59"/>
    <mergeCell ref="C54:E54"/>
    <mergeCell ref="G54:H54"/>
    <mergeCell ref="C55:E55"/>
    <mergeCell ref="G55:H55"/>
    <mergeCell ref="C56:E56"/>
    <mergeCell ref="G56:H56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</mergeCells>
  <pageMargins left="0.23622047244094491" right="0.23622047244094491" top="0.74803149606299213" bottom="0.74803149606299213" header="0.31496062992125984" footer="0.31496062992125984"/>
  <pageSetup paperSize="9" scale="80" firstPageNumber="32" orientation="portrait" cellComments="asDisplayed" r:id="rId1"/>
  <headerFooter alignWithMargins="0">
    <oddHeader xml:space="preserve">&amp;R&amp;"Arial,Bold Italic"
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926F-051D-4273-B893-24395EC5E300}">
  <dimension ref="B1:I113"/>
  <sheetViews>
    <sheetView view="pageBreakPreview" zoomScale="80" zoomScaleNormal="125" zoomScaleSheetLayoutView="80" zoomScalePageLayoutView="125" workbookViewId="0">
      <selection activeCell="F74" sqref="F74:F76"/>
    </sheetView>
  </sheetViews>
  <sheetFormatPr defaultColWidth="6.85546875" defaultRowHeight="12.75" x14ac:dyDescent="0.2"/>
  <cols>
    <col min="1" max="1" width="0.85546875" style="1" customWidth="1"/>
    <col min="2" max="2" width="11.7109375" style="37" customWidth="1"/>
    <col min="3" max="3" width="45.7109375" style="3" customWidth="1"/>
    <col min="4" max="4" width="8.5703125" style="3" customWidth="1"/>
    <col min="5" max="5" width="13.7109375" style="4" customWidth="1"/>
    <col min="6" max="8" width="15.7109375" style="4" customWidth="1"/>
    <col min="9" max="9" width="0.85546875" style="5" customWidth="1"/>
    <col min="10" max="16384" width="6.85546875" style="1"/>
  </cols>
  <sheetData>
    <row r="1" spans="2:9" x14ac:dyDescent="0.2">
      <c r="B1" s="2" t="str">
        <f>Client1</f>
        <v>Province of KwaZulu-Natal</v>
      </c>
      <c r="F1" s="363" t="str">
        <f>"Contract No. "&amp;ContractNo</f>
        <v>Contract No. ZNB02271/00000/00/DUR/INF/24/T</v>
      </c>
      <c r="G1" s="363"/>
      <c r="H1" s="363"/>
    </row>
    <row r="2" spans="2:9" x14ac:dyDescent="0.2">
      <c r="B2" s="84" t="str">
        <f>Client2</f>
        <v>Department of Transport</v>
      </c>
    </row>
    <row r="3" spans="2:9" x14ac:dyDescent="0.2">
      <c r="B3" s="71"/>
      <c r="C3" s="71"/>
      <c r="D3" s="71"/>
      <c r="E3" s="72"/>
      <c r="F3" s="72"/>
      <c r="G3" s="72"/>
      <c r="H3" s="72"/>
    </row>
    <row r="4" spans="2:9" x14ac:dyDescent="0.2">
      <c r="B4" s="304" t="s">
        <v>664</v>
      </c>
      <c r="C4" s="305"/>
      <c r="D4" s="305"/>
      <c r="E4" s="305"/>
      <c r="F4" s="305"/>
      <c r="G4" s="305"/>
      <c r="H4" s="362" t="str">
        <f>"CHAPTER "&amp;B10</f>
        <v>CHAPTER F</v>
      </c>
      <c r="I4" s="6"/>
    </row>
    <row r="5" spans="2:9" ht="7.5" customHeight="1" x14ac:dyDescent="0.2">
      <c r="B5" s="297" t="str">
        <f>ContractDescription</f>
        <v>THE CONSTRUCTION OF MASS EARTHWORKS, LAYERWORKS, SURFACING AND DRAINAGE ON DISTRICT ROAD 1097 (FROM KM 0+000 TO KM 4+674) IN THE DURBAN REGION</v>
      </c>
      <c r="C5" s="298"/>
      <c r="D5" s="298"/>
      <c r="E5" s="298"/>
      <c r="F5" s="298"/>
      <c r="G5" s="298"/>
      <c r="H5" s="363"/>
      <c r="I5" s="8"/>
    </row>
    <row r="6" spans="2:9" ht="12.75" customHeight="1" x14ac:dyDescent="0.2">
      <c r="B6" s="297"/>
      <c r="C6" s="298"/>
      <c r="D6" s="298"/>
      <c r="E6" s="298"/>
      <c r="F6" s="298"/>
      <c r="G6" s="298"/>
      <c r="H6" s="363"/>
      <c r="I6" s="8"/>
    </row>
    <row r="7" spans="2:9" ht="7.5" customHeight="1" x14ac:dyDescent="0.2">
      <c r="B7" s="299"/>
      <c r="C7" s="300"/>
      <c r="D7" s="300"/>
      <c r="E7" s="300"/>
      <c r="F7" s="300"/>
      <c r="G7" s="300"/>
      <c r="H7" s="364"/>
      <c r="I7" s="8"/>
    </row>
    <row r="8" spans="2:9" s="9" customFormat="1" ht="24.95" customHeight="1" x14ac:dyDescent="0.2">
      <c r="B8" s="10" t="s">
        <v>0</v>
      </c>
      <c r="C8" s="11" t="s">
        <v>1</v>
      </c>
      <c r="D8" s="11" t="s">
        <v>706</v>
      </c>
      <c r="E8" s="11" t="s">
        <v>2</v>
      </c>
      <c r="F8" s="11" t="s">
        <v>3</v>
      </c>
      <c r="G8" s="11" t="s">
        <v>4</v>
      </c>
      <c r="H8" s="11" t="s">
        <v>5</v>
      </c>
      <c r="I8" s="12"/>
    </row>
    <row r="9" spans="2:9" x14ac:dyDescent="0.2">
      <c r="B9" s="13"/>
      <c r="C9" s="14"/>
      <c r="D9" s="14"/>
      <c r="E9" s="15"/>
      <c r="F9" s="22"/>
      <c r="G9" s="22"/>
      <c r="H9" s="207" t="str">
        <f t="shared" ref="H9:H15" si="0">IF(E9="","",F9*G9)</f>
        <v/>
      </c>
      <c r="I9" s="18"/>
    </row>
    <row r="10" spans="2:9" x14ac:dyDescent="0.2">
      <c r="B10" s="67" t="s">
        <v>629</v>
      </c>
      <c r="C10" s="20" t="s">
        <v>647</v>
      </c>
      <c r="D10" s="20"/>
      <c r="E10" s="22"/>
      <c r="F10" s="22"/>
      <c r="G10" s="22"/>
      <c r="H10" s="207" t="str">
        <f t="shared" si="0"/>
        <v/>
      </c>
      <c r="I10" s="43"/>
    </row>
    <row r="11" spans="2:9" x14ac:dyDescent="0.2">
      <c r="B11" s="51"/>
      <c r="C11" s="14"/>
      <c r="D11" s="14"/>
      <c r="E11" s="22"/>
      <c r="F11" s="22"/>
      <c r="G11" s="22"/>
      <c r="H11" s="207" t="str">
        <f t="shared" si="0"/>
        <v/>
      </c>
      <c r="I11" s="43"/>
    </row>
    <row r="12" spans="2:9" x14ac:dyDescent="0.2">
      <c r="B12" s="51" t="s">
        <v>654</v>
      </c>
      <c r="C12" s="14" t="s">
        <v>648</v>
      </c>
      <c r="D12" s="14"/>
      <c r="E12" s="22"/>
      <c r="F12" s="22"/>
      <c r="G12" s="22"/>
      <c r="H12" s="207" t="str">
        <f t="shared" si="0"/>
        <v/>
      </c>
      <c r="I12" s="43"/>
    </row>
    <row r="13" spans="2:9" x14ac:dyDescent="0.2">
      <c r="B13" s="67"/>
      <c r="C13" s="14"/>
      <c r="D13" s="14"/>
      <c r="E13" s="22"/>
      <c r="F13" s="22"/>
      <c r="G13" s="22"/>
      <c r="H13" s="207" t="str">
        <f t="shared" si="0"/>
        <v/>
      </c>
      <c r="I13" s="43"/>
    </row>
    <row r="14" spans="2:9" ht="25.5" x14ac:dyDescent="0.2">
      <c r="B14" s="51" t="s">
        <v>60</v>
      </c>
      <c r="C14" s="14" t="s">
        <v>649</v>
      </c>
      <c r="D14" s="14"/>
      <c r="E14" s="22"/>
      <c r="F14" s="23"/>
      <c r="G14" s="188"/>
      <c r="H14" s="207" t="str">
        <f t="shared" si="0"/>
        <v/>
      </c>
      <c r="I14" s="44"/>
    </row>
    <row r="15" spans="2:9" x14ac:dyDescent="0.2">
      <c r="B15" s="67"/>
      <c r="C15" s="14"/>
      <c r="D15" s="14"/>
      <c r="E15" s="22"/>
      <c r="F15" s="23"/>
      <c r="G15" s="188"/>
      <c r="H15" s="207" t="str">
        <f t="shared" si="0"/>
        <v/>
      </c>
      <c r="I15" s="44"/>
    </row>
    <row r="16" spans="2:9" ht="51" x14ac:dyDescent="0.2">
      <c r="B16" s="51" t="s">
        <v>211</v>
      </c>
      <c r="C16" s="14" t="s">
        <v>650</v>
      </c>
      <c r="D16" s="14"/>
      <c r="E16" s="22" t="s">
        <v>55</v>
      </c>
      <c r="F16" s="23">
        <v>8</v>
      </c>
      <c r="G16" s="22"/>
      <c r="H16" s="207"/>
      <c r="I16" s="43"/>
    </row>
    <row r="17" spans="2:9" x14ac:dyDescent="0.2">
      <c r="B17" s="51"/>
      <c r="C17" s="14"/>
      <c r="D17" s="14"/>
      <c r="E17" s="22"/>
      <c r="F17" s="23"/>
      <c r="G17" s="216"/>
      <c r="H17" s="207"/>
      <c r="I17" s="43"/>
    </row>
    <row r="18" spans="2:9" ht="51" x14ac:dyDescent="0.2">
      <c r="B18" s="51" t="s">
        <v>212</v>
      </c>
      <c r="C18" s="14" t="s">
        <v>651</v>
      </c>
      <c r="D18" s="14"/>
      <c r="E18" s="22" t="s">
        <v>55</v>
      </c>
      <c r="F18" s="23">
        <v>2</v>
      </c>
      <c r="G18" s="39"/>
      <c r="H18" s="207"/>
    </row>
    <row r="19" spans="2:9" x14ac:dyDescent="0.2">
      <c r="B19" s="51"/>
      <c r="C19" s="1"/>
      <c r="D19" s="1"/>
      <c r="E19" s="22"/>
      <c r="F19" s="23"/>
      <c r="G19" s="39"/>
      <c r="H19" s="207"/>
    </row>
    <row r="20" spans="2:9" ht="51" x14ac:dyDescent="0.2">
      <c r="B20" s="51" t="s">
        <v>369</v>
      </c>
      <c r="C20" s="14" t="s">
        <v>652</v>
      </c>
      <c r="D20" s="14"/>
      <c r="E20" s="22" t="s">
        <v>55</v>
      </c>
      <c r="F20" s="23">
        <v>6</v>
      </c>
      <c r="G20" s="188"/>
      <c r="H20" s="207"/>
    </row>
    <row r="21" spans="2:9" x14ac:dyDescent="0.2">
      <c r="B21" s="51"/>
      <c r="C21" s="14"/>
      <c r="D21" s="14"/>
      <c r="E21" s="22"/>
      <c r="F21" s="23"/>
      <c r="G21" s="39"/>
      <c r="H21" s="207"/>
    </row>
    <row r="22" spans="2:9" ht="51" x14ac:dyDescent="0.2">
      <c r="B22" s="51" t="s">
        <v>623</v>
      </c>
      <c r="C22" s="14" t="s">
        <v>653</v>
      </c>
      <c r="D22" s="14"/>
      <c r="E22" s="22" t="s">
        <v>55</v>
      </c>
      <c r="F22" s="23">
        <v>1</v>
      </c>
      <c r="G22" s="216"/>
      <c r="H22" s="207"/>
    </row>
    <row r="23" spans="2:9" x14ac:dyDescent="0.2">
      <c r="B23" s="51"/>
      <c r="C23" s="14"/>
      <c r="D23" s="14"/>
      <c r="E23" s="22"/>
      <c r="F23" s="23"/>
      <c r="G23" s="39"/>
      <c r="H23" s="207"/>
    </row>
    <row r="24" spans="2:9" ht="25.5" x14ac:dyDescent="0.2">
      <c r="B24" s="51" t="s">
        <v>655</v>
      </c>
      <c r="C24" s="14" t="s">
        <v>656</v>
      </c>
      <c r="D24" s="14"/>
      <c r="E24" s="22"/>
      <c r="F24" s="23"/>
      <c r="G24" s="188"/>
      <c r="H24" s="207"/>
      <c r="I24" s="44"/>
    </row>
    <row r="25" spans="2:9" x14ac:dyDescent="0.2">
      <c r="B25" s="51"/>
      <c r="C25" s="14"/>
      <c r="D25" s="14"/>
      <c r="E25" s="22"/>
      <c r="F25" s="23"/>
      <c r="G25" s="22"/>
      <c r="H25" s="207"/>
      <c r="I25" s="43"/>
    </row>
    <row r="26" spans="2:9" ht="25.5" x14ac:dyDescent="0.2">
      <c r="B26" s="51" t="s">
        <v>60</v>
      </c>
      <c r="C26" s="14" t="s">
        <v>657</v>
      </c>
      <c r="D26" s="14"/>
      <c r="E26" s="22" t="s">
        <v>503</v>
      </c>
      <c r="F26" s="23">
        <v>27583718.210000001</v>
      </c>
      <c r="G26" s="22">
        <v>1</v>
      </c>
      <c r="H26" s="207">
        <f>G26*F26</f>
        <v>27583718.210000001</v>
      </c>
      <c r="I26" s="43"/>
    </row>
    <row r="27" spans="2:9" x14ac:dyDescent="0.2">
      <c r="B27" s="51"/>
      <c r="C27" s="14"/>
      <c r="D27" s="14"/>
      <c r="E27" s="22"/>
      <c r="F27" s="23"/>
      <c r="G27" s="216"/>
      <c r="H27" s="207"/>
      <c r="I27" s="43"/>
    </row>
    <row r="28" spans="2:9" ht="25.5" x14ac:dyDescent="0.2">
      <c r="B28" s="51" t="s">
        <v>62</v>
      </c>
      <c r="C28" s="119" t="s">
        <v>658</v>
      </c>
      <c r="D28" s="119"/>
      <c r="E28" s="22" t="s">
        <v>39</v>
      </c>
      <c r="F28" s="23">
        <f>H26</f>
        <v>27583718.210000001</v>
      </c>
      <c r="G28" s="216"/>
      <c r="H28" s="207"/>
      <c r="I28" s="43"/>
    </row>
    <row r="29" spans="2:9" x14ac:dyDescent="0.2">
      <c r="B29" s="51"/>
      <c r="C29" s="14"/>
      <c r="D29" s="14"/>
      <c r="E29" s="22"/>
      <c r="F29" s="22"/>
      <c r="G29" s="22"/>
      <c r="H29" s="207"/>
      <c r="I29" s="43"/>
    </row>
    <row r="30" spans="2:9" ht="38.25" x14ac:dyDescent="0.2">
      <c r="B30" s="51" t="s">
        <v>75</v>
      </c>
      <c r="C30" s="119" t="s">
        <v>659</v>
      </c>
      <c r="D30" s="119"/>
      <c r="E30" s="22" t="s">
        <v>503</v>
      </c>
      <c r="F30" s="219">
        <v>2000000</v>
      </c>
      <c r="G30" s="22">
        <v>1</v>
      </c>
      <c r="H30" s="207">
        <f>G30*F30</f>
        <v>2000000</v>
      </c>
      <c r="I30" s="43"/>
    </row>
    <row r="31" spans="2:9" x14ac:dyDescent="0.2">
      <c r="B31" s="51"/>
      <c r="C31" s="14"/>
      <c r="D31" s="14"/>
      <c r="E31" s="22"/>
      <c r="F31" s="22"/>
      <c r="G31" s="188"/>
      <c r="H31" s="207"/>
      <c r="I31" s="43"/>
    </row>
    <row r="32" spans="2:9" ht="25.5" x14ac:dyDescent="0.2">
      <c r="B32" s="51" t="s">
        <v>64</v>
      </c>
      <c r="C32" s="14" t="s">
        <v>660</v>
      </c>
      <c r="D32" s="14"/>
      <c r="E32" s="22" t="s">
        <v>39</v>
      </c>
      <c r="F32" s="219">
        <f>H30</f>
        <v>2000000</v>
      </c>
      <c r="G32" s="188"/>
      <c r="H32" s="207"/>
      <c r="I32" s="43"/>
    </row>
    <row r="33" spans="2:9" x14ac:dyDescent="0.2">
      <c r="B33" s="51"/>
      <c r="C33" s="14"/>
      <c r="D33" s="14"/>
      <c r="E33" s="22"/>
      <c r="F33" s="22"/>
      <c r="G33" s="188"/>
      <c r="H33" s="207"/>
      <c r="I33" s="43"/>
    </row>
    <row r="34" spans="2:9" ht="25.5" x14ac:dyDescent="0.2">
      <c r="B34" s="51" t="s">
        <v>65</v>
      </c>
      <c r="C34" s="14" t="s">
        <v>661</v>
      </c>
      <c r="D34" s="14"/>
      <c r="E34" s="22" t="s">
        <v>662</v>
      </c>
      <c r="F34" s="22">
        <v>18</v>
      </c>
      <c r="G34" s="241"/>
      <c r="H34" s="207"/>
      <c r="I34" s="43"/>
    </row>
    <row r="35" spans="2:9" x14ac:dyDescent="0.2">
      <c r="B35" s="51"/>
      <c r="C35" s="14"/>
      <c r="D35" s="14"/>
      <c r="E35" s="22"/>
      <c r="F35" s="22"/>
      <c r="G35" s="188"/>
      <c r="H35" s="207"/>
      <c r="I35" s="43"/>
    </row>
    <row r="36" spans="2:9" x14ac:dyDescent="0.2">
      <c r="B36" s="51"/>
      <c r="C36" s="14"/>
      <c r="D36" s="14"/>
      <c r="E36" s="22"/>
      <c r="F36" s="22"/>
      <c r="G36" s="188"/>
      <c r="H36" s="207"/>
      <c r="I36" s="43"/>
    </row>
    <row r="37" spans="2:9" x14ac:dyDescent="0.2">
      <c r="B37" s="51"/>
      <c r="C37" s="14"/>
      <c r="D37" s="14"/>
      <c r="E37" s="22"/>
      <c r="F37" s="22"/>
      <c r="G37" s="188"/>
      <c r="H37" s="207"/>
      <c r="I37" s="43"/>
    </row>
    <row r="38" spans="2:9" x14ac:dyDescent="0.2">
      <c r="B38" s="51"/>
      <c r="C38" s="14"/>
      <c r="D38" s="14"/>
      <c r="E38" s="22"/>
      <c r="F38" s="22"/>
      <c r="G38" s="188"/>
      <c r="H38" s="207"/>
      <c r="I38" s="43"/>
    </row>
    <row r="39" spans="2:9" x14ac:dyDescent="0.2">
      <c r="B39" s="51"/>
      <c r="C39" s="14"/>
      <c r="D39" s="14"/>
      <c r="E39" s="22"/>
      <c r="F39" s="22"/>
      <c r="G39" s="188"/>
      <c r="H39" s="207"/>
      <c r="I39" s="43"/>
    </row>
    <row r="40" spans="2:9" x14ac:dyDescent="0.2">
      <c r="B40" s="51"/>
      <c r="C40" s="14"/>
      <c r="D40" s="14"/>
      <c r="E40" s="22"/>
      <c r="F40" s="22"/>
      <c r="G40" s="188"/>
      <c r="H40" s="207"/>
      <c r="I40" s="43"/>
    </row>
    <row r="41" spans="2:9" s="30" customFormat="1" ht="19.5" customHeight="1" x14ac:dyDescent="0.2">
      <c r="B41" s="102" t="str">
        <f>$B$10</f>
        <v>F</v>
      </c>
      <c r="C41" s="32" t="s">
        <v>12</v>
      </c>
      <c r="D41" s="32"/>
      <c r="E41" s="33"/>
      <c r="F41" s="34"/>
      <c r="G41" s="187"/>
      <c r="H41" s="208"/>
      <c r="I41" s="36"/>
    </row>
    <row r="42" spans="2:9" x14ac:dyDescent="0.2">
      <c r="B42" s="295" t="str">
        <f>Client1</f>
        <v>Province of KwaZulu-Natal</v>
      </c>
      <c r="C42" s="295"/>
      <c r="D42" s="295"/>
      <c r="E42" s="295"/>
      <c r="F42" s="363" t="str">
        <f>"Contract No. "&amp;ContractNo</f>
        <v>Contract No. ZNB02271/00000/00/DUR/INF/24/T</v>
      </c>
      <c r="G42" s="363"/>
      <c r="H42" s="363"/>
    </row>
    <row r="43" spans="2:9" x14ac:dyDescent="0.2">
      <c r="B43" s="295" t="str">
        <f>Client2</f>
        <v>Department of Transport</v>
      </c>
      <c r="C43" s="295"/>
      <c r="D43" s="295"/>
      <c r="E43" s="295"/>
      <c r="F43" s="363"/>
      <c r="G43" s="363"/>
      <c r="H43" s="363"/>
    </row>
    <row r="44" spans="2:9" x14ac:dyDescent="0.2">
      <c r="B44" s="296"/>
      <c r="C44" s="296"/>
      <c r="D44" s="296"/>
      <c r="E44" s="296"/>
      <c r="F44" s="364"/>
      <c r="G44" s="364"/>
      <c r="H44" s="364"/>
    </row>
    <row r="45" spans="2:9" x14ac:dyDescent="0.2">
      <c r="B45" s="304" t="str">
        <f>B4</f>
        <v>SCHEDULE F: SMALL CONTRACTOR DEVELOPMENT</v>
      </c>
      <c r="C45" s="305"/>
      <c r="D45" s="305"/>
      <c r="E45" s="305"/>
      <c r="F45" s="305"/>
      <c r="G45" s="305"/>
      <c r="H45" s="362" t="str">
        <f>$H$4</f>
        <v>CHAPTER F</v>
      </c>
      <c r="I45" s="6"/>
    </row>
    <row r="46" spans="2:9" x14ac:dyDescent="0.2">
      <c r="B46" s="297" t="str">
        <f>ContractDescription</f>
        <v>THE CONSTRUCTION OF MASS EARTHWORKS, LAYERWORKS, SURFACING AND DRAINAGE ON DISTRICT ROAD 1097 (FROM KM 0+000 TO KM 4+674) IN THE DURBAN REGION</v>
      </c>
      <c r="C46" s="298"/>
      <c r="D46" s="298"/>
      <c r="E46" s="298"/>
      <c r="F46" s="298"/>
      <c r="G46" s="298"/>
      <c r="H46" s="363"/>
      <c r="I46" s="8"/>
    </row>
    <row r="47" spans="2:9" x14ac:dyDescent="0.2">
      <c r="B47" s="297"/>
      <c r="C47" s="298"/>
      <c r="D47" s="298"/>
      <c r="E47" s="298"/>
      <c r="F47" s="298"/>
      <c r="G47" s="298"/>
      <c r="H47" s="363"/>
      <c r="I47" s="8"/>
    </row>
    <row r="48" spans="2:9" x14ac:dyDescent="0.2">
      <c r="B48" s="299"/>
      <c r="C48" s="300"/>
      <c r="D48" s="300"/>
      <c r="E48" s="300"/>
      <c r="F48" s="300"/>
      <c r="G48" s="300"/>
      <c r="H48" s="364"/>
      <c r="I48" s="8"/>
    </row>
    <row r="49" spans="2:9" s="9" customFormat="1" ht="24.95" customHeight="1" x14ac:dyDescent="0.2">
      <c r="B49" s="68" t="s">
        <v>0</v>
      </c>
      <c r="C49" s="11" t="s">
        <v>1</v>
      </c>
      <c r="D49" s="11"/>
      <c r="E49" s="11" t="s">
        <v>2</v>
      </c>
      <c r="F49" s="11" t="s">
        <v>3</v>
      </c>
      <c r="G49" s="11" t="s">
        <v>4</v>
      </c>
      <c r="H49" s="11" t="s">
        <v>5</v>
      </c>
      <c r="I49" s="12"/>
    </row>
    <row r="50" spans="2:9" s="30" customFormat="1" ht="19.5" customHeight="1" x14ac:dyDescent="0.2">
      <c r="B50" s="74"/>
      <c r="C50" s="32" t="s">
        <v>40</v>
      </c>
      <c r="D50" s="32"/>
      <c r="E50" s="33"/>
      <c r="F50" s="34"/>
      <c r="G50" s="187"/>
      <c r="H50" s="208"/>
      <c r="I50" s="36"/>
    </row>
    <row r="51" spans="2:9" x14ac:dyDescent="0.2">
      <c r="B51" s="51"/>
      <c r="C51" s="14"/>
      <c r="D51" s="14"/>
      <c r="E51" s="22"/>
      <c r="F51" s="22"/>
      <c r="G51" s="188"/>
      <c r="H51" s="207" t="str">
        <f t="shared" ref="H51:H54" si="1">IF(E51="","",F51*G51)</f>
        <v/>
      </c>
      <c r="I51" s="43"/>
    </row>
    <row r="52" spans="2:9" x14ac:dyDescent="0.2">
      <c r="B52" s="51" t="s">
        <v>666</v>
      </c>
      <c r="C52" s="91" t="s">
        <v>665</v>
      </c>
      <c r="D52" s="91"/>
      <c r="E52" s="22"/>
      <c r="F52" s="22"/>
      <c r="G52" s="188"/>
      <c r="H52" s="207" t="str">
        <f t="shared" si="1"/>
        <v/>
      </c>
      <c r="I52" s="43"/>
    </row>
    <row r="53" spans="2:9" x14ac:dyDescent="0.2">
      <c r="B53" s="51"/>
      <c r="C53" s="14"/>
      <c r="D53" s="14"/>
      <c r="E53" s="22"/>
      <c r="F53" s="22"/>
      <c r="G53" s="188"/>
      <c r="H53" s="207" t="str">
        <f t="shared" si="1"/>
        <v/>
      </c>
      <c r="I53" s="43"/>
    </row>
    <row r="54" spans="2:9" x14ac:dyDescent="0.2">
      <c r="B54" s="51" t="s">
        <v>60</v>
      </c>
      <c r="C54" s="14" t="s">
        <v>612</v>
      </c>
      <c r="D54" s="14"/>
      <c r="E54" s="22"/>
      <c r="F54" s="22"/>
      <c r="G54" s="188"/>
      <c r="H54" s="207" t="str">
        <f t="shared" si="1"/>
        <v/>
      </c>
      <c r="I54" s="43"/>
    </row>
    <row r="55" spans="2:9" x14ac:dyDescent="0.2">
      <c r="B55" s="67"/>
      <c r="C55" s="14"/>
      <c r="D55" s="14"/>
      <c r="E55" s="22"/>
      <c r="F55" s="22"/>
      <c r="G55" s="189"/>
      <c r="H55" s="207"/>
      <c r="I55" s="43"/>
    </row>
    <row r="56" spans="2:9" x14ac:dyDescent="0.2">
      <c r="B56" s="51" t="s">
        <v>211</v>
      </c>
      <c r="C56" s="14" t="s">
        <v>613</v>
      </c>
      <c r="D56" s="14"/>
      <c r="E56" s="22" t="s">
        <v>503</v>
      </c>
      <c r="F56" s="219">
        <v>150000</v>
      </c>
      <c r="G56" s="189">
        <v>1</v>
      </c>
      <c r="H56" s="207">
        <f>G56*F56</f>
        <v>150000</v>
      </c>
      <c r="I56" s="43"/>
    </row>
    <row r="57" spans="2:9" x14ac:dyDescent="0.2">
      <c r="B57" s="51"/>
      <c r="C57" s="14"/>
      <c r="D57" s="14"/>
      <c r="E57" s="22"/>
      <c r="F57" s="219"/>
      <c r="G57" s="188"/>
      <c r="H57" s="207"/>
      <c r="I57" s="43"/>
    </row>
    <row r="58" spans="2:9" ht="25.5" x14ac:dyDescent="0.2">
      <c r="B58" s="51" t="s">
        <v>212</v>
      </c>
      <c r="C58" s="14" t="s">
        <v>667</v>
      </c>
      <c r="D58" s="14"/>
      <c r="E58" s="22" t="s">
        <v>39</v>
      </c>
      <c r="F58" s="219">
        <f>H56</f>
        <v>150000</v>
      </c>
      <c r="G58" s="188"/>
      <c r="H58" s="207"/>
      <c r="I58" s="43"/>
    </row>
    <row r="59" spans="2:9" x14ac:dyDescent="0.2">
      <c r="B59" s="51"/>
      <c r="C59" s="1"/>
      <c r="D59" s="1"/>
      <c r="E59" s="22"/>
      <c r="F59" s="22"/>
      <c r="G59" s="188"/>
      <c r="H59" s="207"/>
      <c r="I59" s="43"/>
    </row>
    <row r="60" spans="2:9" x14ac:dyDescent="0.2">
      <c r="B60" s="51" t="s">
        <v>62</v>
      </c>
      <c r="C60" s="14" t="s">
        <v>614</v>
      </c>
      <c r="D60" s="14"/>
      <c r="E60" s="22"/>
      <c r="F60" s="22"/>
      <c r="G60" s="188"/>
      <c r="H60" s="207"/>
      <c r="I60" s="43"/>
    </row>
    <row r="61" spans="2:9" x14ac:dyDescent="0.2">
      <c r="B61" s="51"/>
      <c r="C61" s="14"/>
      <c r="D61" s="14"/>
      <c r="E61" s="22"/>
      <c r="F61" s="22"/>
      <c r="G61" s="188"/>
      <c r="H61" s="207"/>
      <c r="I61" s="43"/>
    </row>
    <row r="62" spans="2:9" x14ac:dyDescent="0.2">
      <c r="B62" s="51" t="s">
        <v>316</v>
      </c>
      <c r="C62" s="14" t="s">
        <v>613</v>
      </c>
      <c r="D62" s="14"/>
      <c r="E62" s="22" t="s">
        <v>503</v>
      </c>
      <c r="F62" s="219">
        <v>150000</v>
      </c>
      <c r="G62" s="188">
        <v>1</v>
      </c>
      <c r="H62" s="207">
        <f>G62*F62</f>
        <v>150000</v>
      </c>
      <c r="I62" s="43"/>
    </row>
    <row r="63" spans="2:9" x14ac:dyDescent="0.2">
      <c r="B63" s="51"/>
      <c r="C63" s="14"/>
      <c r="D63" s="14"/>
      <c r="E63" s="22"/>
      <c r="F63" s="287"/>
      <c r="G63" s="188"/>
      <c r="H63" s="207"/>
    </row>
    <row r="64" spans="2:9" ht="25.5" x14ac:dyDescent="0.2">
      <c r="B64" s="51" t="s">
        <v>317</v>
      </c>
      <c r="C64" s="14" t="s">
        <v>668</v>
      </c>
      <c r="D64" s="14"/>
      <c r="E64" s="22" t="s">
        <v>39</v>
      </c>
      <c r="F64" s="219">
        <f>H62</f>
        <v>150000</v>
      </c>
      <c r="G64" s="188"/>
      <c r="H64" s="207"/>
      <c r="I64" s="43"/>
    </row>
    <row r="65" spans="2:9" x14ac:dyDescent="0.2">
      <c r="B65" s="51"/>
      <c r="C65" s="14"/>
      <c r="D65" s="14"/>
      <c r="E65" s="22"/>
      <c r="F65" s="39"/>
      <c r="G65" s="188"/>
      <c r="H65" s="207"/>
      <c r="I65" s="50"/>
    </row>
    <row r="66" spans="2:9" x14ac:dyDescent="0.2">
      <c r="B66" s="51" t="s">
        <v>63</v>
      </c>
      <c r="C66" s="14" t="s">
        <v>616</v>
      </c>
      <c r="D66" s="14"/>
      <c r="E66" s="22"/>
      <c r="F66" s="39"/>
      <c r="G66" s="188"/>
      <c r="H66" s="207"/>
    </row>
    <row r="67" spans="2:9" x14ac:dyDescent="0.2">
      <c r="B67" s="51"/>
      <c r="C67" s="14"/>
      <c r="D67" s="14"/>
      <c r="E67" s="22"/>
      <c r="F67" s="219"/>
      <c r="G67" s="188"/>
      <c r="H67" s="207"/>
      <c r="I67" s="43"/>
    </row>
    <row r="68" spans="2:9" x14ac:dyDescent="0.2">
      <c r="B68" s="51" t="s">
        <v>370</v>
      </c>
      <c r="C68" s="14" t="s">
        <v>613</v>
      </c>
      <c r="D68" s="14"/>
      <c r="E68" s="22" t="s">
        <v>503</v>
      </c>
      <c r="F68" s="219">
        <v>150000</v>
      </c>
      <c r="G68" s="188">
        <v>1</v>
      </c>
      <c r="H68" s="207">
        <f>G68*F68</f>
        <v>150000</v>
      </c>
      <c r="I68" s="43"/>
    </row>
    <row r="69" spans="2:9" x14ac:dyDescent="0.2">
      <c r="B69" s="51"/>
      <c r="C69" s="14"/>
      <c r="D69" s="14"/>
      <c r="E69" s="22"/>
      <c r="F69" s="219"/>
      <c r="G69" s="188"/>
      <c r="H69" s="207"/>
      <c r="I69" s="43"/>
    </row>
    <row r="70" spans="2:9" ht="25.5" x14ac:dyDescent="0.2">
      <c r="B70" s="51" t="s">
        <v>371</v>
      </c>
      <c r="C70" s="14" t="s">
        <v>669</v>
      </c>
      <c r="D70" s="14"/>
      <c r="E70" s="22" t="s">
        <v>39</v>
      </c>
      <c r="F70" s="219">
        <f>H68</f>
        <v>150000</v>
      </c>
      <c r="G70" s="188"/>
      <c r="H70" s="207"/>
      <c r="I70" s="43"/>
    </row>
    <row r="71" spans="2:9" x14ac:dyDescent="0.2">
      <c r="B71" s="51"/>
      <c r="C71" s="14"/>
      <c r="D71" s="14"/>
      <c r="E71" s="22"/>
      <c r="F71" s="22"/>
      <c r="G71" s="188"/>
      <c r="H71" s="207"/>
      <c r="I71" s="43"/>
    </row>
    <row r="72" spans="2:9" ht="25.5" x14ac:dyDescent="0.2">
      <c r="B72" s="51" t="s">
        <v>64</v>
      </c>
      <c r="C72" s="14" t="s">
        <v>630</v>
      </c>
      <c r="D72" s="14"/>
      <c r="E72" s="22"/>
      <c r="F72" s="22"/>
      <c r="G72" s="188"/>
      <c r="H72" s="207"/>
      <c r="I72" s="43"/>
    </row>
    <row r="73" spans="2:9" x14ac:dyDescent="0.2">
      <c r="B73" s="51"/>
      <c r="C73" s="14"/>
      <c r="D73" s="14"/>
      <c r="E73" s="22"/>
      <c r="F73" s="22"/>
      <c r="G73" s="188"/>
      <c r="H73" s="207"/>
      <c r="I73" s="43"/>
    </row>
    <row r="74" spans="2:9" x14ac:dyDescent="0.2">
      <c r="B74" s="51" t="s">
        <v>401</v>
      </c>
      <c r="C74" s="14" t="s">
        <v>631</v>
      </c>
      <c r="D74" s="14"/>
      <c r="E74" s="22" t="s">
        <v>503</v>
      </c>
      <c r="F74" s="219">
        <v>120000</v>
      </c>
      <c r="G74" s="188">
        <v>1</v>
      </c>
      <c r="H74" s="207">
        <f>G74*F74</f>
        <v>120000</v>
      </c>
      <c r="I74" s="43"/>
    </row>
    <row r="75" spans="2:9" x14ac:dyDescent="0.2">
      <c r="B75" s="51"/>
      <c r="C75" s="14"/>
      <c r="D75" s="14"/>
      <c r="E75" s="22"/>
      <c r="F75" s="219"/>
      <c r="G75" s="188"/>
      <c r="H75" s="207"/>
      <c r="I75" s="43"/>
    </row>
    <row r="76" spans="2:9" ht="25.5" x14ac:dyDescent="0.2">
      <c r="B76" s="51" t="s">
        <v>617</v>
      </c>
      <c r="C76" s="14" t="s">
        <v>670</v>
      </c>
      <c r="D76" s="14"/>
      <c r="E76" s="22" t="s">
        <v>39</v>
      </c>
      <c r="F76" s="219">
        <f>H74</f>
        <v>120000</v>
      </c>
      <c r="G76" s="188"/>
      <c r="H76" s="207"/>
      <c r="I76" s="43"/>
    </row>
    <row r="77" spans="2:9" x14ac:dyDescent="0.2">
      <c r="B77" s="51"/>
      <c r="C77" s="14"/>
      <c r="D77" s="14"/>
      <c r="E77" s="22"/>
      <c r="F77" s="22"/>
      <c r="G77" s="188"/>
      <c r="H77" s="207"/>
      <c r="I77" s="43"/>
    </row>
    <row r="78" spans="2:9" x14ac:dyDescent="0.2">
      <c r="B78" s="51"/>
      <c r="C78" s="14"/>
      <c r="D78" s="14"/>
      <c r="E78" s="22"/>
      <c r="F78" s="22"/>
      <c r="G78" s="188"/>
      <c r="H78" s="207"/>
      <c r="I78" s="43"/>
    </row>
    <row r="79" spans="2:9" x14ac:dyDescent="0.2">
      <c r="B79" s="51"/>
      <c r="C79" s="14"/>
      <c r="D79" s="14"/>
      <c r="E79" s="22"/>
      <c r="F79" s="22"/>
      <c r="G79" s="188"/>
      <c r="H79" s="207"/>
      <c r="I79" s="43"/>
    </row>
    <row r="80" spans="2:9" x14ac:dyDescent="0.2">
      <c r="B80" s="51"/>
      <c r="C80" s="14"/>
      <c r="D80" s="14"/>
      <c r="E80" s="22"/>
      <c r="F80" s="22"/>
      <c r="G80" s="188"/>
      <c r="H80" s="207"/>
      <c r="I80" s="43"/>
    </row>
    <row r="81" spans="2:9" x14ac:dyDescent="0.2">
      <c r="B81" s="51"/>
      <c r="C81" s="14"/>
      <c r="D81" s="14"/>
      <c r="E81" s="22"/>
      <c r="F81" s="22"/>
      <c r="G81" s="188"/>
      <c r="H81" s="207"/>
      <c r="I81" s="43"/>
    </row>
    <row r="82" spans="2:9" x14ac:dyDescent="0.2">
      <c r="B82" s="51"/>
      <c r="C82" s="14"/>
      <c r="D82" s="14"/>
      <c r="E82" s="22"/>
      <c r="F82" s="22"/>
      <c r="G82" s="188"/>
      <c r="H82" s="207"/>
      <c r="I82" s="43"/>
    </row>
    <row r="83" spans="2:9" x14ac:dyDescent="0.2">
      <c r="B83" s="51"/>
      <c r="C83" s="14"/>
      <c r="D83" s="14"/>
      <c r="E83" s="22"/>
      <c r="F83" s="22"/>
      <c r="G83" s="188"/>
      <c r="H83" s="207"/>
      <c r="I83" s="43"/>
    </row>
    <row r="84" spans="2:9" x14ac:dyDescent="0.2">
      <c r="B84" s="51"/>
      <c r="C84" s="14"/>
      <c r="D84" s="14"/>
      <c r="E84" s="22"/>
      <c r="F84" s="22"/>
      <c r="G84" s="188"/>
      <c r="H84" s="207"/>
      <c r="I84" s="43"/>
    </row>
    <row r="85" spans="2:9" x14ac:dyDescent="0.2">
      <c r="B85" s="51"/>
      <c r="C85" s="14"/>
      <c r="D85" s="14"/>
      <c r="E85" s="22"/>
      <c r="F85" s="22"/>
      <c r="G85" s="188"/>
      <c r="H85" s="207"/>
      <c r="I85" s="43"/>
    </row>
    <row r="86" spans="2:9" x14ac:dyDescent="0.2">
      <c r="B86" s="51"/>
      <c r="C86" s="14"/>
      <c r="D86" s="14"/>
      <c r="E86" s="22"/>
      <c r="F86" s="22"/>
      <c r="G86" s="188"/>
      <c r="H86" s="207"/>
      <c r="I86" s="43"/>
    </row>
    <row r="87" spans="2:9" x14ac:dyDescent="0.2">
      <c r="B87" s="51"/>
      <c r="C87" s="14"/>
      <c r="D87" s="14"/>
      <c r="E87" s="22"/>
      <c r="F87" s="22"/>
      <c r="G87" s="188"/>
      <c r="H87" s="207"/>
      <c r="I87" s="43"/>
    </row>
    <row r="88" spans="2:9" x14ac:dyDescent="0.2">
      <c r="B88" s="51"/>
      <c r="C88" s="14"/>
      <c r="D88" s="14"/>
      <c r="E88" s="22"/>
      <c r="F88" s="22"/>
      <c r="G88" s="188"/>
      <c r="H88" s="207"/>
      <c r="I88" s="43"/>
    </row>
    <row r="89" spans="2:9" x14ac:dyDescent="0.2">
      <c r="B89" s="51"/>
      <c r="C89" s="14"/>
      <c r="D89" s="14"/>
      <c r="E89" s="22"/>
      <c r="F89" s="22"/>
      <c r="G89" s="188"/>
      <c r="H89" s="207"/>
      <c r="I89" s="43"/>
    </row>
    <row r="90" spans="2:9" x14ac:dyDescent="0.2">
      <c r="B90" s="51"/>
      <c r="C90" s="14"/>
      <c r="D90" s="14"/>
      <c r="E90" s="22"/>
      <c r="F90" s="22"/>
      <c r="G90" s="188"/>
      <c r="H90" s="207"/>
      <c r="I90" s="43"/>
    </row>
    <row r="91" spans="2:9" x14ac:dyDescent="0.2">
      <c r="B91" s="51"/>
      <c r="C91" s="14"/>
      <c r="D91" s="14"/>
      <c r="E91" s="22"/>
      <c r="F91" s="22"/>
      <c r="G91" s="188"/>
      <c r="H91" s="207"/>
      <c r="I91" s="43"/>
    </row>
    <row r="92" spans="2:9" x14ac:dyDescent="0.2">
      <c r="B92" s="51"/>
      <c r="C92" s="14"/>
      <c r="D92" s="14"/>
      <c r="E92" s="22"/>
      <c r="F92" s="22"/>
      <c r="G92" s="188"/>
      <c r="H92" s="207"/>
      <c r="I92" s="43"/>
    </row>
    <row r="93" spans="2:9" x14ac:dyDescent="0.2">
      <c r="B93" s="51"/>
      <c r="C93" s="14"/>
      <c r="D93" s="14"/>
      <c r="E93" s="22"/>
      <c r="F93" s="22"/>
      <c r="G93" s="188"/>
      <c r="H93" s="207"/>
      <c r="I93" s="43"/>
    </row>
    <row r="94" spans="2:9" x14ac:dyDescent="0.2">
      <c r="B94" s="51"/>
      <c r="C94" s="14"/>
      <c r="D94" s="14"/>
      <c r="E94" s="22"/>
      <c r="F94" s="22"/>
      <c r="G94" s="188"/>
      <c r="H94" s="207"/>
      <c r="I94" s="43"/>
    </row>
    <row r="95" spans="2:9" x14ac:dyDescent="0.2">
      <c r="B95" s="51"/>
      <c r="C95" s="14"/>
      <c r="D95" s="14"/>
      <c r="E95" s="22"/>
      <c r="F95" s="22"/>
      <c r="G95" s="188"/>
      <c r="H95" s="207"/>
      <c r="I95" s="43"/>
    </row>
    <row r="96" spans="2:9" x14ac:dyDescent="0.2">
      <c r="B96" s="51"/>
      <c r="C96" s="14"/>
      <c r="D96" s="14"/>
      <c r="E96" s="22"/>
      <c r="F96" s="22"/>
      <c r="G96" s="188"/>
      <c r="H96" s="207"/>
      <c r="I96" s="43"/>
    </row>
    <row r="97" spans="2:9" x14ac:dyDescent="0.2">
      <c r="B97" s="51"/>
      <c r="C97" s="14"/>
      <c r="D97" s="14"/>
      <c r="E97" s="22"/>
      <c r="F97" s="22"/>
      <c r="G97" s="188"/>
      <c r="H97" s="207"/>
      <c r="I97" s="43"/>
    </row>
    <row r="98" spans="2:9" x14ac:dyDescent="0.2">
      <c r="B98" s="51"/>
      <c r="C98" s="14"/>
      <c r="D98" s="14"/>
      <c r="E98" s="22"/>
      <c r="F98" s="22"/>
      <c r="G98" s="188"/>
      <c r="H98" s="207"/>
      <c r="I98" s="43"/>
    </row>
    <row r="99" spans="2:9" x14ac:dyDescent="0.2">
      <c r="B99" s="51"/>
      <c r="C99" s="14"/>
      <c r="D99" s="14"/>
      <c r="E99" s="22"/>
      <c r="F99" s="22"/>
      <c r="G99" s="188"/>
      <c r="H99" s="207"/>
      <c r="I99" s="43"/>
    </row>
    <row r="100" spans="2:9" x14ac:dyDescent="0.2">
      <c r="B100" s="51"/>
      <c r="C100" s="14"/>
      <c r="D100" s="14"/>
      <c r="E100" s="22"/>
      <c r="F100" s="22"/>
      <c r="G100" s="188"/>
      <c r="H100" s="207"/>
      <c r="I100" s="43"/>
    </row>
    <row r="101" spans="2:9" x14ac:dyDescent="0.2">
      <c r="B101" s="51"/>
      <c r="C101" s="14"/>
      <c r="D101" s="14"/>
      <c r="E101" s="22"/>
      <c r="F101" s="22"/>
      <c r="G101" s="188"/>
      <c r="H101" s="207"/>
      <c r="I101" s="43"/>
    </row>
    <row r="102" spans="2:9" x14ac:dyDescent="0.2">
      <c r="B102" s="51"/>
      <c r="C102" s="14"/>
      <c r="D102" s="14"/>
      <c r="E102" s="22"/>
      <c r="F102" s="22"/>
      <c r="G102" s="188"/>
      <c r="H102" s="207"/>
      <c r="I102" s="43"/>
    </row>
    <row r="103" spans="2:9" x14ac:dyDescent="0.2">
      <c r="B103" s="51"/>
      <c r="C103" s="14"/>
      <c r="D103" s="14"/>
      <c r="E103" s="22"/>
      <c r="F103" s="22"/>
      <c r="G103" s="188"/>
      <c r="H103" s="207"/>
      <c r="I103" s="43"/>
    </row>
    <row r="104" spans="2:9" x14ac:dyDescent="0.2">
      <c r="B104" s="51"/>
      <c r="C104" s="14"/>
      <c r="D104" s="14"/>
      <c r="E104" s="22"/>
      <c r="F104" s="22"/>
      <c r="G104" s="188"/>
      <c r="H104" s="207"/>
      <c r="I104" s="43"/>
    </row>
    <row r="105" spans="2:9" x14ac:dyDescent="0.2">
      <c r="B105" s="51"/>
      <c r="C105" s="14"/>
      <c r="D105" s="14"/>
      <c r="E105" s="22"/>
      <c r="F105" s="22"/>
      <c r="G105" s="188"/>
      <c r="H105" s="207"/>
      <c r="I105" s="43"/>
    </row>
    <row r="106" spans="2:9" x14ac:dyDescent="0.2">
      <c r="B106" s="51"/>
      <c r="C106" s="14"/>
      <c r="D106" s="14"/>
      <c r="E106" s="22"/>
      <c r="F106" s="22"/>
      <c r="G106" s="188"/>
      <c r="H106" s="207"/>
      <c r="I106" s="43"/>
    </row>
    <row r="107" spans="2:9" x14ac:dyDescent="0.2">
      <c r="B107" s="51"/>
      <c r="C107" s="14"/>
      <c r="D107" s="14"/>
      <c r="E107" s="22"/>
      <c r="F107" s="22"/>
      <c r="G107" s="188"/>
      <c r="H107" s="207"/>
      <c r="I107" s="43"/>
    </row>
    <row r="108" spans="2:9" x14ac:dyDescent="0.2">
      <c r="B108" s="51"/>
      <c r="C108" s="14"/>
      <c r="D108" s="14"/>
      <c r="E108" s="22"/>
      <c r="F108" s="22"/>
      <c r="G108" s="188"/>
      <c r="H108" s="207"/>
      <c r="I108" s="43"/>
    </row>
    <row r="109" spans="2:9" x14ac:dyDescent="0.2">
      <c r="B109" s="51"/>
      <c r="C109" s="14"/>
      <c r="D109" s="14"/>
      <c r="E109" s="22"/>
      <c r="F109" s="22"/>
      <c r="G109" s="188"/>
      <c r="H109" s="207"/>
      <c r="I109" s="43"/>
    </row>
    <row r="110" spans="2:9" x14ac:dyDescent="0.2">
      <c r="B110" s="51"/>
      <c r="C110" s="14"/>
      <c r="D110" s="14"/>
      <c r="E110" s="22"/>
      <c r="F110" s="22"/>
      <c r="G110" s="188"/>
      <c r="H110" s="207"/>
      <c r="I110" s="43"/>
    </row>
    <row r="111" spans="2:9" x14ac:dyDescent="0.2">
      <c r="B111" s="51"/>
      <c r="C111" s="14"/>
      <c r="D111" s="14"/>
      <c r="E111" s="22"/>
      <c r="F111" s="22"/>
      <c r="G111" s="188"/>
      <c r="H111" s="207"/>
      <c r="I111" s="43"/>
    </row>
    <row r="112" spans="2:9" x14ac:dyDescent="0.2">
      <c r="B112" s="51"/>
      <c r="C112" s="14"/>
      <c r="D112" s="14"/>
      <c r="E112" s="22"/>
      <c r="F112" s="22"/>
      <c r="G112" s="188"/>
      <c r="H112" s="207" t="str">
        <f>IF(E112="","",F112*G112)</f>
        <v/>
      </c>
      <c r="I112" s="43"/>
    </row>
    <row r="113" spans="2:9" s="30" customFormat="1" ht="19.5" customHeight="1" x14ac:dyDescent="0.2">
      <c r="B113" s="102" t="str">
        <f>$B$10</f>
        <v>F</v>
      </c>
      <c r="C113" s="32" t="s">
        <v>594</v>
      </c>
      <c r="D113" s="32"/>
      <c r="E113" s="33"/>
      <c r="F113" s="34"/>
      <c r="G113" s="187"/>
      <c r="H113" s="208"/>
      <c r="I113" s="36"/>
    </row>
  </sheetData>
  <mergeCells count="11">
    <mergeCell ref="B45:G45"/>
    <mergeCell ref="H45:H48"/>
    <mergeCell ref="B46:G48"/>
    <mergeCell ref="F1:H1"/>
    <mergeCell ref="B4:G4"/>
    <mergeCell ref="H4:H7"/>
    <mergeCell ref="B5:G7"/>
    <mergeCell ref="B42:E42"/>
    <mergeCell ref="F42:H44"/>
    <mergeCell ref="B43:E43"/>
    <mergeCell ref="B44:E44"/>
  </mergeCells>
  <pageMargins left="0.43307086614173229" right="0.31496062992125984" top="0.43307086614173229" bottom="0.62992125984251968" header="0.35433070866141736" footer="0.31496062992125984"/>
  <pageSetup paperSize="9" scale="76" firstPageNumber="31" orientation="portrait" cellComments="asDisplayed" useFirstPageNumber="1" r:id="rId1"/>
  <headerFooter>
    <oddHeader xml:space="preserve">&amp;R&amp;"Arial,Bold Italic"
</oddHeader>
  </headerFooter>
  <rowBreaks count="1" manualBreakCount="1">
    <brk id="41" max="7" man="1"/>
  </rowBreaks>
  <colBreaks count="1" manualBreakCount="1">
    <brk id="8" max="116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F9EB-D6DB-4BF7-B3D9-008CB53D3D9A}">
  <sheetPr>
    <tabColor theme="3" tint="0.59999389629810485"/>
  </sheetPr>
  <dimension ref="B1:O1048496"/>
  <sheetViews>
    <sheetView view="pageBreakPreview" zoomScaleNormal="100" zoomScaleSheetLayoutView="100" zoomScalePageLayoutView="150" workbookViewId="0">
      <selection activeCell="G9" sqref="G9:H9"/>
    </sheetView>
  </sheetViews>
  <sheetFormatPr defaultColWidth="8.85546875" defaultRowHeight="12.75" x14ac:dyDescent="0.2"/>
  <cols>
    <col min="1" max="1" width="0.85546875" style="53" customWidth="1"/>
    <col min="2" max="2" width="11.7109375" style="56" customWidth="1"/>
    <col min="3" max="3" width="45.7109375" style="54" customWidth="1"/>
    <col min="4" max="4" width="13.7109375" style="54" customWidth="1"/>
    <col min="5" max="5" width="5.7109375" style="95" customWidth="1"/>
    <col min="6" max="7" width="15.7109375" style="53" customWidth="1"/>
    <col min="8" max="8" width="15.7109375" style="96" customWidth="1"/>
    <col min="9" max="9" width="0.85546875" style="53" customWidth="1"/>
    <col min="10" max="10" width="8.85546875" style="53"/>
    <col min="11" max="11" width="15.42578125" style="53" customWidth="1"/>
    <col min="12" max="12" width="12.5703125" style="53" customWidth="1"/>
    <col min="13" max="13" width="9.42578125" style="53" customWidth="1"/>
    <col min="14" max="16384" width="8.85546875" style="53"/>
  </cols>
  <sheetData>
    <row r="1" spans="2:15" x14ac:dyDescent="0.2">
      <c r="B1" s="2" t="str">
        <f>Client1</f>
        <v>Province of KwaZulu-Natal</v>
      </c>
      <c r="D1" s="4"/>
      <c r="E1" s="4"/>
      <c r="F1" s="308" t="str">
        <f>"Contract No. "&amp;ContractNo</f>
        <v>Contract No. ZNB02271/00000/00/DUR/INF/24/T</v>
      </c>
      <c r="G1" s="308"/>
      <c r="H1" s="308"/>
    </row>
    <row r="2" spans="2:15" s="1" customFormat="1" ht="18" customHeight="1" x14ac:dyDescent="0.2">
      <c r="B2" s="84" t="str">
        <f>Client2</f>
        <v>Department of Transport</v>
      </c>
      <c r="C2" s="54"/>
      <c r="D2" s="4"/>
      <c r="E2" s="4"/>
      <c r="F2" s="4"/>
      <c r="H2" s="5"/>
      <c r="L2" s="4"/>
    </row>
    <row r="3" spans="2:15" s="1" customFormat="1" ht="16.5" customHeight="1" x14ac:dyDescent="0.2">
      <c r="B3" s="71"/>
      <c r="C3" s="87"/>
      <c r="D3" s="72"/>
      <c r="E3" s="72"/>
      <c r="F3" s="72"/>
      <c r="G3" s="73"/>
      <c r="H3" s="86"/>
      <c r="J3" s="5"/>
      <c r="K3" s="5"/>
      <c r="L3" s="4"/>
    </row>
    <row r="4" spans="2:15" s="1" customFormat="1" ht="7.5" customHeight="1" x14ac:dyDescent="0.2">
      <c r="B4" s="297" t="str">
        <f>ContractDescription</f>
        <v>THE CONSTRUCTION OF MASS EARTHWORKS, LAYERWORKS, SURFACING AND DRAINAGE ON DISTRICT ROAD 1097 (FROM KM 0+000 TO KM 4+674) IN THE DURBAN REGION</v>
      </c>
      <c r="C4" s="298"/>
      <c r="D4" s="298"/>
      <c r="E4" s="298"/>
      <c r="F4" s="298"/>
      <c r="G4" s="298"/>
      <c r="H4" s="337"/>
      <c r="J4" s="5"/>
      <c r="K4" s="5"/>
      <c r="L4" s="4"/>
    </row>
    <row r="5" spans="2:15" ht="12.75" customHeight="1" x14ac:dyDescent="0.2">
      <c r="B5" s="297"/>
      <c r="C5" s="298"/>
      <c r="D5" s="298"/>
      <c r="E5" s="298"/>
      <c r="F5" s="298"/>
      <c r="G5" s="298"/>
      <c r="H5" s="337"/>
    </row>
    <row r="6" spans="2:15" ht="7.5" customHeight="1" x14ac:dyDescent="0.2">
      <c r="B6" s="299"/>
      <c r="C6" s="300"/>
      <c r="D6" s="300"/>
      <c r="E6" s="300"/>
      <c r="F6" s="300"/>
      <c r="G6" s="300"/>
      <c r="H6" s="338"/>
    </row>
    <row r="7" spans="2:15" ht="25.5" customHeight="1" x14ac:dyDescent="0.2">
      <c r="B7" s="354" t="str">
        <f>_xlfn.CONCAT("SCHEDULE"," ",B9," : ",C9)</f>
        <v>SCHEDULE F : SMALL CONTRACTOR DEVELOPMENT</v>
      </c>
      <c r="C7" s="355"/>
      <c r="D7" s="355"/>
      <c r="E7" s="355"/>
      <c r="F7" s="355"/>
      <c r="G7" s="355"/>
      <c r="H7" s="356"/>
    </row>
    <row r="8" spans="2:15" x14ac:dyDescent="0.2">
      <c r="B8" s="11" t="s">
        <v>608</v>
      </c>
      <c r="C8" s="339" t="s">
        <v>1</v>
      </c>
      <c r="D8" s="333"/>
      <c r="E8" s="334"/>
      <c r="F8" s="11" t="s">
        <v>589</v>
      </c>
      <c r="G8" s="333" t="s">
        <v>5</v>
      </c>
      <c r="H8" s="334"/>
      <c r="O8" s="96"/>
    </row>
    <row r="9" spans="2:15" x14ac:dyDescent="0.2">
      <c r="B9" s="21" t="str">
        <f>'Chapter F'!B10</f>
        <v>F</v>
      </c>
      <c r="C9" s="348" t="str">
        <f>'Chapter F'!C10</f>
        <v>SMALL CONTRACTOR DEVELOPMENT</v>
      </c>
      <c r="D9" s="340"/>
      <c r="E9" s="349"/>
      <c r="F9" s="42"/>
      <c r="G9" s="365"/>
      <c r="H9" s="351"/>
      <c r="O9" s="96"/>
    </row>
    <row r="10" spans="2:15" ht="12.75" customHeight="1" x14ac:dyDescent="0.2">
      <c r="B10" s="22"/>
      <c r="C10" s="352"/>
      <c r="D10" s="329"/>
      <c r="E10" s="353"/>
      <c r="F10" s="42"/>
      <c r="G10" s="318"/>
      <c r="H10" s="310"/>
    </row>
    <row r="11" spans="2:15" ht="12.75" customHeight="1" x14ac:dyDescent="0.2">
      <c r="B11" s="22"/>
      <c r="C11" s="352"/>
      <c r="D11" s="329"/>
      <c r="E11" s="353"/>
      <c r="F11" s="42"/>
      <c r="G11" s="318"/>
      <c r="H11" s="310"/>
    </row>
    <row r="12" spans="2:15" ht="12.75" customHeight="1" x14ac:dyDescent="0.2">
      <c r="B12" s="22"/>
      <c r="C12" s="352"/>
      <c r="D12" s="329"/>
      <c r="E12" s="353"/>
      <c r="F12" s="42"/>
      <c r="G12" s="318"/>
      <c r="H12" s="310"/>
    </row>
    <row r="13" spans="2:15" ht="12.75" customHeight="1" x14ac:dyDescent="0.2">
      <c r="B13" s="22"/>
      <c r="C13" s="352"/>
      <c r="D13" s="329"/>
      <c r="E13" s="353"/>
      <c r="F13" s="42"/>
      <c r="G13" s="318"/>
      <c r="H13" s="310"/>
    </row>
    <row r="14" spans="2:15" ht="12.75" customHeight="1" x14ac:dyDescent="0.2">
      <c r="B14" s="22"/>
      <c r="C14" s="352"/>
      <c r="D14" s="329"/>
      <c r="E14" s="353"/>
      <c r="F14" s="42"/>
      <c r="G14" s="318"/>
      <c r="H14" s="310"/>
    </row>
    <row r="15" spans="2:15" ht="12.75" customHeight="1" x14ac:dyDescent="0.2">
      <c r="B15" s="22"/>
      <c r="C15" s="352"/>
      <c r="D15" s="329"/>
      <c r="E15" s="353"/>
      <c r="F15" s="42"/>
      <c r="G15" s="318"/>
      <c r="H15" s="310"/>
    </row>
    <row r="16" spans="2:15" ht="12.75" customHeight="1" x14ac:dyDescent="0.2">
      <c r="B16" s="22"/>
      <c r="C16" s="352"/>
      <c r="D16" s="329"/>
      <c r="E16" s="353"/>
      <c r="F16" s="42"/>
      <c r="G16" s="318"/>
      <c r="H16" s="310"/>
    </row>
    <row r="17" spans="2:8" ht="12.75" customHeight="1" x14ac:dyDescent="0.2">
      <c r="B17" s="22"/>
      <c r="C17" s="352"/>
      <c r="D17" s="329"/>
      <c r="E17" s="353"/>
      <c r="F17" s="42"/>
      <c r="G17" s="318"/>
      <c r="H17" s="310"/>
    </row>
    <row r="18" spans="2:8" ht="12.75" customHeight="1" x14ac:dyDescent="0.2">
      <c r="B18" s="22"/>
      <c r="C18" s="352"/>
      <c r="D18" s="329"/>
      <c r="E18" s="353"/>
      <c r="F18" s="42"/>
      <c r="G18" s="318"/>
      <c r="H18" s="310"/>
    </row>
    <row r="19" spans="2:8" ht="12.75" customHeight="1" x14ac:dyDescent="0.2">
      <c r="B19" s="22"/>
      <c r="C19" s="352"/>
      <c r="D19" s="329"/>
      <c r="E19" s="353"/>
      <c r="F19" s="42"/>
      <c r="G19" s="318"/>
      <c r="H19" s="310"/>
    </row>
    <row r="20" spans="2:8" ht="12.75" customHeight="1" x14ac:dyDescent="0.2">
      <c r="B20" s="22"/>
      <c r="C20" s="352"/>
      <c r="D20" s="329"/>
      <c r="E20" s="353"/>
      <c r="F20" s="42"/>
      <c r="G20" s="318"/>
      <c r="H20" s="310"/>
    </row>
    <row r="21" spans="2:8" ht="12.75" customHeight="1" x14ac:dyDescent="0.2">
      <c r="B21" s="22"/>
      <c r="C21" s="352"/>
      <c r="D21" s="329"/>
      <c r="E21" s="353"/>
      <c r="F21" s="42"/>
      <c r="G21" s="318"/>
      <c r="H21" s="310"/>
    </row>
    <row r="22" spans="2:8" ht="12.75" customHeight="1" x14ac:dyDescent="0.2">
      <c r="B22" s="22"/>
      <c r="C22" s="352"/>
      <c r="D22" s="329"/>
      <c r="E22" s="353"/>
      <c r="F22" s="42"/>
      <c r="G22" s="318"/>
      <c r="H22" s="310"/>
    </row>
    <row r="23" spans="2:8" ht="12.75" customHeight="1" x14ac:dyDescent="0.2">
      <c r="B23" s="22"/>
      <c r="C23" s="352"/>
      <c r="D23" s="329"/>
      <c r="E23" s="353"/>
      <c r="F23" s="42"/>
      <c r="G23" s="318"/>
      <c r="H23" s="310"/>
    </row>
    <row r="24" spans="2:8" ht="12.75" customHeight="1" x14ac:dyDescent="0.2">
      <c r="B24" s="22"/>
      <c r="C24" s="352"/>
      <c r="D24" s="329"/>
      <c r="E24" s="353"/>
      <c r="F24" s="42"/>
      <c r="G24" s="318"/>
      <c r="H24" s="310"/>
    </row>
    <row r="25" spans="2:8" ht="12.75" customHeight="1" x14ac:dyDescent="0.2">
      <c r="B25" s="22"/>
      <c r="C25" s="352"/>
      <c r="D25" s="329"/>
      <c r="E25" s="353"/>
      <c r="F25" s="42"/>
      <c r="G25" s="318"/>
      <c r="H25" s="310"/>
    </row>
    <row r="26" spans="2:8" ht="12.75" customHeight="1" x14ac:dyDescent="0.2">
      <c r="B26" s="22"/>
      <c r="C26" s="352"/>
      <c r="D26" s="329"/>
      <c r="E26" s="353"/>
      <c r="F26" s="42"/>
      <c r="G26" s="318"/>
      <c r="H26" s="310"/>
    </row>
    <row r="27" spans="2:8" ht="12.75" customHeight="1" x14ac:dyDescent="0.2">
      <c r="B27" s="22"/>
      <c r="C27" s="352"/>
      <c r="D27" s="329"/>
      <c r="E27" s="353"/>
      <c r="F27" s="42"/>
      <c r="G27" s="318"/>
      <c r="H27" s="310"/>
    </row>
    <row r="28" spans="2:8" ht="12.75" customHeight="1" x14ac:dyDescent="0.2">
      <c r="B28" s="22"/>
      <c r="C28" s="352"/>
      <c r="D28" s="329"/>
      <c r="E28" s="353"/>
      <c r="F28" s="42"/>
      <c r="G28" s="318"/>
      <c r="H28" s="310"/>
    </row>
    <row r="29" spans="2:8" ht="12.75" customHeight="1" x14ac:dyDescent="0.2">
      <c r="B29" s="22"/>
      <c r="C29" s="352"/>
      <c r="D29" s="329"/>
      <c r="E29" s="353"/>
      <c r="F29" s="42"/>
      <c r="G29" s="318"/>
      <c r="H29" s="310"/>
    </row>
    <row r="30" spans="2:8" ht="12.75" customHeight="1" x14ac:dyDescent="0.2">
      <c r="B30" s="22"/>
      <c r="C30" s="352"/>
      <c r="D30" s="329"/>
      <c r="E30" s="353"/>
      <c r="F30" s="42"/>
      <c r="G30" s="318"/>
      <c r="H30" s="310"/>
    </row>
    <row r="31" spans="2:8" ht="12.75" customHeight="1" x14ac:dyDescent="0.2">
      <c r="B31" s="22"/>
      <c r="C31" s="352"/>
      <c r="D31" s="329"/>
      <c r="E31" s="353"/>
      <c r="F31" s="42"/>
      <c r="G31" s="318"/>
      <c r="H31" s="310"/>
    </row>
    <row r="32" spans="2:8" ht="12.75" customHeight="1" x14ac:dyDescent="0.2">
      <c r="B32" s="22"/>
      <c r="C32" s="352"/>
      <c r="D32" s="329"/>
      <c r="E32" s="353"/>
      <c r="F32" s="42"/>
      <c r="G32" s="318"/>
      <c r="H32" s="310"/>
    </row>
    <row r="33" spans="2:8" x14ac:dyDescent="0.2">
      <c r="B33" s="22"/>
      <c r="C33" s="352"/>
      <c r="D33" s="329"/>
      <c r="E33" s="353"/>
      <c r="F33" s="42"/>
      <c r="G33" s="318"/>
      <c r="H33" s="310"/>
    </row>
    <row r="34" spans="2:8" x14ac:dyDescent="0.2">
      <c r="B34" s="22"/>
      <c r="C34" s="352"/>
      <c r="D34" s="329"/>
      <c r="E34" s="353"/>
      <c r="F34" s="42"/>
      <c r="G34" s="318"/>
      <c r="H34" s="310"/>
    </row>
    <row r="35" spans="2:8" x14ac:dyDescent="0.2">
      <c r="B35" s="22"/>
      <c r="C35" s="352"/>
      <c r="D35" s="329"/>
      <c r="E35" s="353"/>
      <c r="F35" s="42"/>
      <c r="G35" s="318"/>
      <c r="H35" s="310"/>
    </row>
    <row r="36" spans="2:8" x14ac:dyDescent="0.2">
      <c r="B36" s="22"/>
      <c r="C36" s="352"/>
      <c r="D36" s="329"/>
      <c r="E36" s="353"/>
      <c r="F36" s="42"/>
      <c r="G36" s="318"/>
      <c r="H36" s="310"/>
    </row>
    <row r="37" spans="2:8" x14ac:dyDescent="0.2">
      <c r="B37" s="22"/>
      <c r="C37" s="352"/>
      <c r="D37" s="329"/>
      <c r="E37" s="353"/>
      <c r="F37" s="42"/>
      <c r="G37" s="318"/>
      <c r="H37" s="310"/>
    </row>
    <row r="38" spans="2:8" x14ac:dyDescent="0.2">
      <c r="B38" s="22"/>
      <c r="C38" s="352"/>
      <c r="D38" s="329"/>
      <c r="E38" s="353"/>
      <c r="F38" s="42"/>
      <c r="G38" s="318"/>
      <c r="H38" s="310"/>
    </row>
    <row r="39" spans="2:8" x14ac:dyDescent="0.2">
      <c r="B39" s="22"/>
      <c r="C39" s="352"/>
      <c r="D39" s="329"/>
      <c r="E39" s="353"/>
      <c r="F39" s="42"/>
      <c r="G39" s="318"/>
      <c r="H39" s="310"/>
    </row>
    <row r="40" spans="2:8" x14ac:dyDescent="0.2">
      <c r="B40" s="22"/>
      <c r="C40" s="352"/>
      <c r="D40" s="329"/>
      <c r="E40" s="353"/>
      <c r="F40" s="42"/>
      <c r="G40" s="318"/>
      <c r="H40" s="310"/>
    </row>
    <row r="41" spans="2:8" ht="12.75" customHeight="1" x14ac:dyDescent="0.2">
      <c r="B41" s="22"/>
      <c r="C41" s="352"/>
      <c r="D41" s="329"/>
      <c r="E41" s="353"/>
      <c r="F41" s="42"/>
      <c r="G41" s="318"/>
      <c r="H41" s="310"/>
    </row>
    <row r="42" spans="2:8" x14ac:dyDescent="0.2">
      <c r="B42" s="22"/>
      <c r="C42" s="352"/>
      <c r="D42" s="329"/>
      <c r="E42" s="353"/>
      <c r="F42" s="42"/>
      <c r="G42" s="318"/>
      <c r="H42" s="310"/>
    </row>
    <row r="43" spans="2:8" x14ac:dyDescent="0.2">
      <c r="B43" s="22"/>
      <c r="C43" s="352"/>
      <c r="D43" s="329"/>
      <c r="E43" s="353"/>
      <c r="F43" s="42"/>
      <c r="G43" s="318"/>
      <c r="H43" s="310"/>
    </row>
    <row r="44" spans="2:8" x14ac:dyDescent="0.2">
      <c r="B44" s="22"/>
      <c r="C44" s="352"/>
      <c r="D44" s="329"/>
      <c r="E44" s="353"/>
      <c r="F44" s="42"/>
      <c r="G44" s="318"/>
      <c r="H44" s="310"/>
    </row>
    <row r="45" spans="2:8" x14ac:dyDescent="0.2">
      <c r="B45" s="22"/>
      <c r="C45" s="352"/>
      <c r="D45" s="329"/>
      <c r="E45" s="353"/>
      <c r="F45" s="42"/>
      <c r="G45" s="318"/>
      <c r="H45" s="310"/>
    </row>
    <row r="46" spans="2:8" x14ac:dyDescent="0.2">
      <c r="B46" s="22"/>
      <c r="C46" s="352"/>
      <c r="D46" s="329"/>
      <c r="E46" s="353"/>
      <c r="F46" s="42"/>
      <c r="G46" s="318"/>
      <c r="H46" s="310"/>
    </row>
    <row r="47" spans="2:8" x14ac:dyDescent="0.2">
      <c r="B47" s="22"/>
      <c r="C47" s="352"/>
      <c r="D47" s="329"/>
      <c r="E47" s="353"/>
      <c r="F47" s="42"/>
      <c r="G47" s="318"/>
      <c r="H47" s="310"/>
    </row>
    <row r="48" spans="2:8" x14ac:dyDescent="0.2">
      <c r="B48" s="22"/>
      <c r="C48" s="352"/>
      <c r="D48" s="329"/>
      <c r="E48" s="353"/>
      <c r="F48" s="42"/>
      <c r="G48" s="318"/>
      <c r="H48" s="310"/>
    </row>
    <row r="49" spans="2:8" x14ac:dyDescent="0.2">
      <c r="B49" s="22"/>
      <c r="C49" s="352"/>
      <c r="D49" s="329"/>
      <c r="E49" s="353"/>
      <c r="F49" s="42"/>
      <c r="G49" s="318"/>
      <c r="H49" s="310"/>
    </row>
    <row r="50" spans="2:8" x14ac:dyDescent="0.2">
      <c r="B50" s="22"/>
      <c r="C50" s="352"/>
      <c r="D50" s="329"/>
      <c r="E50" s="353"/>
      <c r="F50" s="42"/>
      <c r="G50" s="318"/>
      <c r="H50" s="310"/>
    </row>
    <row r="51" spans="2:8" x14ac:dyDescent="0.2">
      <c r="B51" s="22"/>
      <c r="C51" s="352"/>
      <c r="D51" s="329"/>
      <c r="E51" s="353"/>
      <c r="F51" s="42"/>
      <c r="G51" s="318"/>
      <c r="H51" s="310"/>
    </row>
    <row r="52" spans="2:8" x14ac:dyDescent="0.2">
      <c r="B52" s="22"/>
      <c r="C52" s="352"/>
      <c r="D52" s="329"/>
      <c r="E52" s="353"/>
      <c r="F52" s="42"/>
      <c r="G52" s="318"/>
      <c r="H52" s="310"/>
    </row>
    <row r="53" spans="2:8" x14ac:dyDescent="0.2">
      <c r="B53" s="22"/>
      <c r="C53" s="352"/>
      <c r="D53" s="329"/>
      <c r="E53" s="353"/>
      <c r="F53" s="42"/>
      <c r="G53" s="318"/>
      <c r="H53" s="310"/>
    </row>
    <row r="54" spans="2:8" x14ac:dyDescent="0.2">
      <c r="B54" s="22"/>
      <c r="C54" s="352"/>
      <c r="D54" s="329"/>
      <c r="E54" s="353"/>
      <c r="F54" s="42"/>
      <c r="G54" s="318"/>
      <c r="H54" s="310"/>
    </row>
    <row r="55" spans="2:8" x14ac:dyDescent="0.2">
      <c r="B55" s="22"/>
      <c r="C55" s="352"/>
      <c r="D55" s="329"/>
      <c r="E55" s="353"/>
      <c r="F55" s="42"/>
      <c r="G55" s="318"/>
      <c r="H55" s="310"/>
    </row>
    <row r="56" spans="2:8" x14ac:dyDescent="0.2">
      <c r="B56" s="22"/>
      <c r="C56" s="352"/>
      <c r="D56" s="329"/>
      <c r="E56" s="353"/>
      <c r="F56" s="42"/>
      <c r="G56" s="318"/>
      <c r="H56" s="310"/>
    </row>
    <row r="57" spans="2:8" x14ac:dyDescent="0.2">
      <c r="B57" s="22"/>
      <c r="C57" s="352"/>
      <c r="D57" s="329"/>
      <c r="E57" s="353"/>
      <c r="F57" s="42"/>
      <c r="G57" s="318"/>
      <c r="H57" s="310"/>
    </row>
    <row r="58" spans="2:8" x14ac:dyDescent="0.2">
      <c r="B58" s="22"/>
      <c r="C58" s="352"/>
      <c r="D58" s="329"/>
      <c r="E58" s="353"/>
      <c r="F58" s="42"/>
      <c r="G58" s="318"/>
      <c r="H58" s="310"/>
    </row>
    <row r="59" spans="2:8" x14ac:dyDescent="0.2">
      <c r="B59" s="22"/>
      <c r="C59" s="352"/>
      <c r="D59" s="329"/>
      <c r="E59" s="353"/>
      <c r="F59" s="42"/>
      <c r="G59" s="318"/>
      <c r="H59" s="310"/>
    </row>
    <row r="60" spans="2:8" x14ac:dyDescent="0.2">
      <c r="B60" s="21"/>
      <c r="C60" s="352"/>
      <c r="D60" s="329"/>
      <c r="E60" s="353"/>
      <c r="F60" s="42"/>
      <c r="G60" s="318"/>
      <c r="H60" s="310"/>
    </row>
    <row r="61" spans="2:8" x14ac:dyDescent="0.2">
      <c r="B61" s="21"/>
      <c r="C61" s="113"/>
      <c r="E61" s="98"/>
      <c r="F61" s="42"/>
      <c r="G61" s="12"/>
      <c r="H61" s="112"/>
    </row>
    <row r="62" spans="2:8" x14ac:dyDescent="0.2">
      <c r="B62" s="21"/>
      <c r="C62" s="113"/>
      <c r="E62" s="98"/>
      <c r="F62" s="42"/>
      <c r="G62" s="12"/>
      <c r="H62" s="112"/>
    </row>
    <row r="63" spans="2:8" x14ac:dyDescent="0.2">
      <c r="B63" s="21"/>
      <c r="C63" s="113"/>
      <c r="E63" s="98"/>
      <c r="F63" s="42"/>
      <c r="G63" s="12"/>
      <c r="H63" s="112"/>
    </row>
    <row r="64" spans="2:8" x14ac:dyDescent="0.2">
      <c r="B64" s="21"/>
      <c r="C64" s="113"/>
      <c r="E64" s="98"/>
      <c r="F64" s="42"/>
      <c r="G64" s="12"/>
      <c r="H64" s="112"/>
    </row>
    <row r="65" spans="2:9" x14ac:dyDescent="0.2">
      <c r="B65" s="22"/>
      <c r="C65" s="352"/>
      <c r="D65" s="329"/>
      <c r="E65" s="353"/>
      <c r="F65" s="42"/>
      <c r="G65" s="318"/>
      <c r="H65" s="310"/>
    </row>
    <row r="66" spans="2:9" x14ac:dyDescent="0.2">
      <c r="B66" s="21"/>
      <c r="C66" s="352"/>
      <c r="D66" s="329"/>
      <c r="E66" s="353"/>
      <c r="F66" s="42"/>
      <c r="G66" s="318"/>
      <c r="H66" s="310"/>
    </row>
    <row r="67" spans="2:9" x14ac:dyDescent="0.2">
      <c r="B67" s="22"/>
      <c r="C67" s="352"/>
      <c r="D67" s="329"/>
      <c r="E67" s="353"/>
      <c r="F67" s="42"/>
      <c r="G67" s="318"/>
      <c r="H67" s="310"/>
    </row>
    <row r="68" spans="2:9" x14ac:dyDescent="0.2">
      <c r="B68" s="22"/>
      <c r="C68" s="352"/>
      <c r="D68" s="329"/>
      <c r="E68" s="353"/>
      <c r="F68" s="42"/>
      <c r="G68" s="318"/>
      <c r="H68" s="310"/>
    </row>
    <row r="69" spans="2:9" x14ac:dyDescent="0.2">
      <c r="B69" s="22"/>
      <c r="C69" s="352"/>
      <c r="D69" s="329"/>
      <c r="E69" s="353"/>
      <c r="F69" s="42"/>
      <c r="G69" s="318"/>
      <c r="H69" s="310"/>
    </row>
    <row r="70" spans="2:9" x14ac:dyDescent="0.2">
      <c r="B70" s="22"/>
      <c r="C70" s="352"/>
      <c r="D70" s="329"/>
      <c r="E70" s="353"/>
      <c r="F70" s="42"/>
      <c r="G70" s="318"/>
      <c r="H70" s="310"/>
    </row>
    <row r="71" spans="2:9" x14ac:dyDescent="0.2">
      <c r="B71" s="22"/>
      <c r="C71" s="352"/>
      <c r="D71" s="329"/>
      <c r="E71" s="353"/>
      <c r="F71" s="42"/>
      <c r="G71" s="318"/>
      <c r="H71" s="310"/>
    </row>
    <row r="72" spans="2:9" x14ac:dyDescent="0.2">
      <c r="B72" s="109"/>
      <c r="C72" s="359"/>
      <c r="D72" s="360"/>
      <c r="E72" s="361"/>
      <c r="F72" s="108"/>
      <c r="G72" s="320"/>
      <c r="H72" s="311"/>
    </row>
    <row r="73" spans="2:9" s="30" customFormat="1" ht="19.5" customHeight="1" x14ac:dyDescent="0.2">
      <c r="B73" s="342" t="str">
        <f>_xlfn.CONCAT("TOTAL SCHEDULE"," ",B9," : ",C9)</f>
        <v>TOTAL SCHEDULE F : SMALL CONTRACTOR DEVELOPMENT</v>
      </c>
      <c r="C73" s="343"/>
      <c r="D73" s="343"/>
      <c r="E73" s="343"/>
      <c r="F73" s="343"/>
      <c r="G73" s="357">
        <f>SUM(G9:H72)</f>
        <v>0</v>
      </c>
      <c r="H73" s="358"/>
      <c r="I73" s="36"/>
    </row>
    <row r="1048496" spans="3:5" x14ac:dyDescent="0.2">
      <c r="C1048496" s="352"/>
      <c r="D1048496" s="352"/>
      <c r="E1048496" s="352"/>
    </row>
  </sheetData>
  <mergeCells count="129">
    <mergeCell ref="B73:F73"/>
    <mergeCell ref="G73:H73"/>
    <mergeCell ref="C1048496:E1048496"/>
    <mergeCell ref="C70:E70"/>
    <mergeCell ref="G70:H70"/>
    <mergeCell ref="C71:E71"/>
    <mergeCell ref="G71:H71"/>
    <mergeCell ref="C72:E72"/>
    <mergeCell ref="G72:H72"/>
    <mergeCell ref="C67:E67"/>
    <mergeCell ref="G67:H67"/>
    <mergeCell ref="C68:E68"/>
    <mergeCell ref="G68:H68"/>
    <mergeCell ref="C69:E69"/>
    <mergeCell ref="G69:H69"/>
    <mergeCell ref="C60:E60"/>
    <mergeCell ref="G60:H60"/>
    <mergeCell ref="C65:E65"/>
    <mergeCell ref="G65:H65"/>
    <mergeCell ref="C66:E66"/>
    <mergeCell ref="G66:H66"/>
    <mergeCell ref="C57:E57"/>
    <mergeCell ref="G57:H57"/>
    <mergeCell ref="C58:E58"/>
    <mergeCell ref="G58:H58"/>
    <mergeCell ref="C59:E59"/>
    <mergeCell ref="G59:H59"/>
    <mergeCell ref="C54:E54"/>
    <mergeCell ref="G54:H54"/>
    <mergeCell ref="C55:E55"/>
    <mergeCell ref="G55:H55"/>
    <mergeCell ref="C56:E56"/>
    <mergeCell ref="G56:H56"/>
    <mergeCell ref="C51:E51"/>
    <mergeCell ref="G51:H51"/>
    <mergeCell ref="C52:E52"/>
    <mergeCell ref="G52:H52"/>
    <mergeCell ref="C53:E53"/>
    <mergeCell ref="G53:H53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12:E12"/>
    <mergeCell ref="G12:H12"/>
    <mergeCell ref="C13:E13"/>
    <mergeCell ref="G13:H13"/>
    <mergeCell ref="C14:E14"/>
    <mergeCell ref="G14:H14"/>
    <mergeCell ref="C9:E9"/>
    <mergeCell ref="G9:H9"/>
    <mergeCell ref="C10:E10"/>
    <mergeCell ref="G10:H10"/>
    <mergeCell ref="C11:E11"/>
    <mergeCell ref="G11:H11"/>
    <mergeCell ref="F1:H1"/>
    <mergeCell ref="B4:G6"/>
    <mergeCell ref="H4:H6"/>
    <mergeCell ref="B7:H7"/>
    <mergeCell ref="C8:E8"/>
    <mergeCell ref="G8:H8"/>
  </mergeCells>
  <pageMargins left="0.23622047244094491" right="0.23622047244094491" top="0.74803149606299213" bottom="0.74803149606299213" header="0.31496062992125984" footer="0.31496062992125984"/>
  <pageSetup paperSize="9" scale="80" firstPageNumber="32" orientation="portrait" cellComments="asDisplayed" r:id="rId1"/>
  <headerFooter alignWithMargins="0">
    <oddHeader xml:space="preserve">&amp;R&amp;"Arial,Bold Italic"
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9FFE-A91C-49D8-9FA6-773E8C537997}">
  <sheetPr>
    <tabColor theme="3" tint="0.59999389629810485"/>
  </sheetPr>
  <dimension ref="B1:I24"/>
  <sheetViews>
    <sheetView view="pageBreakPreview" zoomScaleNormal="100" zoomScaleSheetLayoutView="100" zoomScalePageLayoutView="70" workbookViewId="0">
      <selection activeCell="G21" sqref="G21:H21"/>
    </sheetView>
  </sheetViews>
  <sheetFormatPr defaultColWidth="8.85546875" defaultRowHeight="12.75" x14ac:dyDescent="0.2"/>
  <cols>
    <col min="1" max="1" width="0.85546875" style="53" customWidth="1"/>
    <col min="2" max="2" width="11.7109375" style="56" customWidth="1"/>
    <col min="3" max="3" width="45.7109375" style="54" customWidth="1"/>
    <col min="4" max="4" width="13.7109375" style="54" customWidth="1"/>
    <col min="5" max="5" width="5.7109375" style="95" customWidth="1"/>
    <col min="6" max="7" width="15.7109375" style="53" customWidth="1"/>
    <col min="8" max="8" width="15.7109375" style="96" customWidth="1"/>
    <col min="9" max="9" width="0.85546875" style="53" customWidth="1"/>
    <col min="10" max="16384" width="8.85546875" style="53"/>
  </cols>
  <sheetData>
    <row r="1" spans="2:9" x14ac:dyDescent="0.2">
      <c r="B1" s="2" t="str">
        <f>Client1</f>
        <v>Province of KwaZulu-Natal</v>
      </c>
      <c r="D1" s="4"/>
      <c r="E1" s="4"/>
      <c r="F1" s="308" t="str">
        <f>"Contract No. "&amp;ContractNo</f>
        <v>Contract No. ZNB02271/00000/00/DUR/INF/24/T</v>
      </c>
      <c r="G1" s="308"/>
      <c r="H1" s="308"/>
    </row>
    <row r="2" spans="2:9" s="1" customFormat="1" ht="18" customHeight="1" x14ac:dyDescent="0.2">
      <c r="B2" s="84" t="str">
        <f>Client2</f>
        <v>Department of Transport</v>
      </c>
      <c r="C2" s="54"/>
      <c r="D2" s="4"/>
      <c r="E2" s="4"/>
      <c r="F2" s="4"/>
      <c r="H2" s="5"/>
    </row>
    <row r="3" spans="2:9" s="1" customFormat="1" ht="16.5" customHeight="1" x14ac:dyDescent="0.2">
      <c r="B3" s="71"/>
      <c r="C3" s="87"/>
      <c r="D3" s="72"/>
      <c r="E3" s="72"/>
      <c r="F3" s="72"/>
      <c r="G3" s="73"/>
      <c r="H3" s="86"/>
    </row>
    <row r="4" spans="2:9" s="1" customFormat="1" ht="7.5" customHeight="1" x14ac:dyDescent="0.2">
      <c r="B4" s="297" t="str">
        <f>ContractDescription</f>
        <v>THE CONSTRUCTION OF MASS EARTHWORKS, LAYERWORKS, SURFACING AND DRAINAGE ON DISTRICT ROAD 1097 (FROM KM 0+000 TO KM 4+674) IN THE DURBAN REGION</v>
      </c>
      <c r="C4" s="298"/>
      <c r="D4" s="298"/>
      <c r="E4" s="298"/>
      <c r="F4" s="298"/>
      <c r="G4" s="298"/>
      <c r="H4" s="337"/>
    </row>
    <row r="5" spans="2:9" ht="12.75" customHeight="1" x14ac:dyDescent="0.2">
      <c r="B5" s="297"/>
      <c r="C5" s="298"/>
      <c r="D5" s="298"/>
      <c r="E5" s="298"/>
      <c r="F5" s="298"/>
      <c r="G5" s="298"/>
      <c r="H5" s="337"/>
    </row>
    <row r="6" spans="2:9" ht="7.5" customHeight="1" x14ac:dyDescent="0.2">
      <c r="B6" s="299"/>
      <c r="C6" s="300"/>
      <c r="D6" s="300"/>
      <c r="E6" s="300"/>
      <c r="F6" s="300"/>
      <c r="G6" s="300"/>
      <c r="H6" s="338"/>
    </row>
    <row r="7" spans="2:9" ht="25.5" customHeight="1" x14ac:dyDescent="0.2">
      <c r="B7" s="330" t="s">
        <v>590</v>
      </c>
      <c r="C7" s="331"/>
      <c r="D7" s="331"/>
      <c r="E7" s="331"/>
      <c r="F7" s="331"/>
      <c r="G7" s="331"/>
      <c r="H7" s="332"/>
    </row>
    <row r="8" spans="2:9" x14ac:dyDescent="0.2">
      <c r="B8" s="339" t="s">
        <v>624</v>
      </c>
      <c r="C8" s="333"/>
      <c r="D8" s="333"/>
      <c r="E8" s="334"/>
      <c r="F8" s="11" t="s">
        <v>589</v>
      </c>
      <c r="G8" s="333" t="s">
        <v>5</v>
      </c>
      <c r="H8" s="334"/>
    </row>
    <row r="9" spans="2:9" x14ac:dyDescent="0.2">
      <c r="B9" s="368" t="s">
        <v>738</v>
      </c>
      <c r="C9" s="340"/>
      <c r="D9" s="340"/>
      <c r="E9" s="349"/>
      <c r="F9" s="42"/>
      <c r="G9" s="366"/>
      <c r="H9" s="367"/>
    </row>
    <row r="10" spans="2:9" x14ac:dyDescent="0.2">
      <c r="B10" s="352" t="str">
        <f>E!B69</f>
        <v>TOTAL SCHEDULE E : EXPANDED PUBLIC WORKS PROGRAMME (EPWP)</v>
      </c>
      <c r="C10" s="329"/>
      <c r="D10" s="329"/>
      <c r="E10" s="353"/>
      <c r="F10" s="42"/>
      <c r="G10" s="372"/>
      <c r="H10" s="373"/>
    </row>
    <row r="11" spans="2:9" x14ac:dyDescent="0.2">
      <c r="B11" s="352" t="str">
        <f>F!B73</f>
        <v>TOTAL SCHEDULE F : SMALL CONTRACTOR DEVELOPMENT</v>
      </c>
      <c r="C11" s="329"/>
      <c r="D11" s="329"/>
      <c r="E11" s="353"/>
      <c r="F11" s="42"/>
      <c r="G11" s="372"/>
      <c r="H11" s="373"/>
    </row>
    <row r="12" spans="2:9" ht="6" customHeight="1" x14ac:dyDescent="0.2">
      <c r="B12" s="352"/>
      <c r="C12" s="329"/>
      <c r="D12" s="329"/>
      <c r="E12" s="353"/>
      <c r="F12" s="42"/>
      <c r="G12" s="318"/>
      <c r="H12" s="310"/>
    </row>
    <row r="13" spans="2:9" s="30" customFormat="1" ht="19.5" customHeight="1" x14ac:dyDescent="0.2">
      <c r="B13" s="342" t="s">
        <v>625</v>
      </c>
      <c r="C13" s="343"/>
      <c r="D13" s="343"/>
      <c r="E13" s="343"/>
      <c r="F13" s="343"/>
      <c r="G13" s="357"/>
      <c r="H13" s="358"/>
      <c r="I13" s="36"/>
    </row>
    <row r="14" spans="2:9" s="30" customFormat="1" ht="19.5" customHeight="1" x14ac:dyDescent="0.2">
      <c r="B14" s="369" t="s">
        <v>739</v>
      </c>
      <c r="C14" s="343"/>
      <c r="D14" s="343"/>
      <c r="E14" s="343"/>
      <c r="F14" s="344"/>
      <c r="G14" s="370"/>
      <c r="H14" s="371"/>
      <c r="I14" s="36"/>
    </row>
    <row r="15" spans="2:9" s="30" customFormat="1" ht="19.5" customHeight="1" x14ac:dyDescent="0.2">
      <c r="B15" s="342" t="s">
        <v>626</v>
      </c>
      <c r="C15" s="343"/>
      <c r="D15" s="343"/>
      <c r="E15" s="343"/>
      <c r="F15" s="344"/>
      <c r="G15" s="357"/>
      <c r="H15" s="358"/>
      <c r="I15" s="36"/>
    </row>
    <row r="16" spans="2:9" s="30" customFormat="1" ht="19.5" customHeight="1" x14ac:dyDescent="0.2">
      <c r="B16" s="369" t="s">
        <v>796</v>
      </c>
      <c r="C16" s="374"/>
      <c r="D16" s="374"/>
      <c r="E16" s="374"/>
      <c r="F16" s="374"/>
      <c r="G16" s="370"/>
      <c r="H16" s="371"/>
      <c r="I16" s="36"/>
    </row>
    <row r="17" spans="2:9" s="30" customFormat="1" ht="19.5" customHeight="1" x14ac:dyDescent="0.2">
      <c r="B17" s="342" t="s">
        <v>627</v>
      </c>
      <c r="C17" s="343"/>
      <c r="D17" s="343"/>
      <c r="E17" s="343"/>
      <c r="F17" s="343"/>
      <c r="G17" s="357"/>
      <c r="H17" s="358"/>
      <c r="I17" s="36"/>
    </row>
    <row r="18" spans="2:9" s="30" customFormat="1" ht="19.5" customHeight="1" x14ac:dyDescent="0.2">
      <c r="B18" s="369" t="s">
        <v>797</v>
      </c>
      <c r="C18" s="374"/>
      <c r="D18" s="374"/>
      <c r="E18" s="374"/>
      <c r="F18" s="374"/>
      <c r="G18" s="370"/>
      <c r="H18" s="371"/>
      <c r="I18" s="36"/>
    </row>
    <row r="19" spans="2:9" s="30" customFormat="1" ht="19.5" customHeight="1" x14ac:dyDescent="0.2">
      <c r="B19" s="342" t="s">
        <v>740</v>
      </c>
      <c r="C19" s="343"/>
      <c r="D19" s="343"/>
      <c r="E19" s="343"/>
      <c r="F19" s="343"/>
      <c r="G19" s="357"/>
      <c r="H19" s="358"/>
      <c r="I19" s="36"/>
    </row>
    <row r="20" spans="2:9" s="30" customFormat="1" ht="19.5" customHeight="1" x14ac:dyDescent="0.2">
      <c r="B20" s="369" t="s">
        <v>591</v>
      </c>
      <c r="C20" s="374"/>
      <c r="D20" s="374"/>
      <c r="E20" s="374"/>
      <c r="F20" s="374"/>
      <c r="G20" s="370"/>
      <c r="H20" s="371"/>
      <c r="I20" s="36"/>
    </row>
    <row r="21" spans="2:9" s="30" customFormat="1" ht="19.5" customHeight="1" x14ac:dyDescent="0.2">
      <c r="B21" s="342" t="s">
        <v>592</v>
      </c>
      <c r="C21" s="343"/>
      <c r="D21" s="343"/>
      <c r="E21" s="343"/>
      <c r="F21" s="343"/>
      <c r="G21" s="357"/>
      <c r="H21" s="358"/>
      <c r="I21" s="36"/>
    </row>
    <row r="22" spans="2:9" s="30" customFormat="1" ht="19.5" customHeight="1" x14ac:dyDescent="0.2">
      <c r="B22" s="2"/>
      <c r="C22" s="2"/>
      <c r="D22" s="2"/>
      <c r="E22" s="2"/>
      <c r="F22" s="2"/>
      <c r="G22" s="36"/>
      <c r="H22" s="36"/>
      <c r="I22" s="36"/>
    </row>
    <row r="23" spans="2:9" x14ac:dyDescent="0.2">
      <c r="C23" s="2"/>
      <c r="D23" s="2"/>
    </row>
    <row r="24" spans="2:9" x14ac:dyDescent="0.2">
      <c r="C24" s="2"/>
      <c r="D24" s="2"/>
    </row>
  </sheetData>
  <mergeCells count="32">
    <mergeCell ref="B16:F16"/>
    <mergeCell ref="B17:F17"/>
    <mergeCell ref="B20:F20"/>
    <mergeCell ref="B21:F21"/>
    <mergeCell ref="G17:H17"/>
    <mergeCell ref="B18:F18"/>
    <mergeCell ref="G18:H18"/>
    <mergeCell ref="G20:H20"/>
    <mergeCell ref="G21:H21"/>
    <mergeCell ref="G16:H16"/>
    <mergeCell ref="G19:H19"/>
    <mergeCell ref="B19:F19"/>
    <mergeCell ref="B15:F15"/>
    <mergeCell ref="G15:H15"/>
    <mergeCell ref="B10:E10"/>
    <mergeCell ref="B11:E11"/>
    <mergeCell ref="B12:E12"/>
    <mergeCell ref="B14:F14"/>
    <mergeCell ref="G14:H14"/>
    <mergeCell ref="B13:F13"/>
    <mergeCell ref="G13:H13"/>
    <mergeCell ref="G10:H10"/>
    <mergeCell ref="G11:H11"/>
    <mergeCell ref="G12:H12"/>
    <mergeCell ref="G9:H9"/>
    <mergeCell ref="F1:H1"/>
    <mergeCell ref="B4:G6"/>
    <mergeCell ref="H4:H6"/>
    <mergeCell ref="B7:H7"/>
    <mergeCell ref="G8:H8"/>
    <mergeCell ref="B8:E8"/>
    <mergeCell ref="B9:E9"/>
  </mergeCells>
  <pageMargins left="0.66122047244094495" right="0.23622047244094491" top="0.74803149606299213" bottom="0.74803149606299213" header="0.31496062992125984" footer="0.31496062992125984"/>
  <pageSetup scale="73" firstPageNumber="32" orientation="portrait" cellComments="asDisplayed" r:id="rId1"/>
  <headerFooter alignWithMargins="0">
    <oddHeader xml:space="preserve">&amp;R&amp;"Arial,Bold Italic"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231628-b3bf-4fb2-bd19-7831fa9cab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33D68145B3E47955D620B338CD465" ma:contentTypeVersion="16" ma:contentTypeDescription="Create a new document." ma:contentTypeScope="" ma:versionID="e4d1c19d39999caa0871dd29f9331b7f">
  <xsd:schema xmlns:xsd="http://www.w3.org/2001/XMLSchema" xmlns:xs="http://www.w3.org/2001/XMLSchema" xmlns:p="http://schemas.microsoft.com/office/2006/metadata/properties" xmlns:ns3="00231628-b3bf-4fb2-bd19-7831fa9cab6d" xmlns:ns4="87590984-e623-48ac-b745-58137ee293bd" targetNamespace="http://schemas.microsoft.com/office/2006/metadata/properties" ma:root="true" ma:fieldsID="01d1aeae8d6bf1541b3c2e955c041a48" ns3:_="" ns4:_="">
    <xsd:import namespace="00231628-b3bf-4fb2-bd19-7831fa9cab6d"/>
    <xsd:import namespace="87590984-e623-48ac-b745-58137ee293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31628-b3bf-4fb2-bd19-7831fa9ca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90984-e623-48ac-b745-58137ee293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FC192-CD47-4076-B32C-72604367D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C7CCE-90BA-4F4C-B728-D02804A39FF4}">
  <ds:schemaRefs>
    <ds:schemaRef ds:uri="87590984-e623-48ac-b745-58137ee293bd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0231628-b3bf-4fb2-bd19-7831fa9cab6d"/>
  </ds:schemaRefs>
</ds:datastoreItem>
</file>

<file path=customXml/itemProps3.xml><?xml version="1.0" encoding="utf-8"?>
<ds:datastoreItem xmlns:ds="http://schemas.openxmlformats.org/officeDocument/2006/customXml" ds:itemID="{302A9770-FAC9-4BCA-9472-0EA48CCC9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31628-b3bf-4fb2-bd19-7831fa9cab6d"/>
    <ds:schemaRef ds:uri="87590984-e623-48ac-b745-58137ee293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37</vt:i4>
      </vt:variant>
    </vt:vector>
  </HeadingPairs>
  <TitlesOfParts>
    <vt:vector size="66" baseType="lpstr">
      <vt:lpstr>Information</vt:lpstr>
      <vt:lpstr>C1.2</vt:lpstr>
      <vt:lpstr>C1.3</vt:lpstr>
      <vt:lpstr>C1.4</vt:lpstr>
      <vt:lpstr>C1.5</vt:lpstr>
      <vt:lpstr>C1.6</vt:lpstr>
      <vt:lpstr>C1.7</vt:lpstr>
      <vt:lpstr>C2.1</vt:lpstr>
      <vt:lpstr>C2.2</vt:lpstr>
      <vt:lpstr>C3.2</vt:lpstr>
      <vt:lpstr>C4.1</vt:lpstr>
      <vt:lpstr>C4.2</vt:lpstr>
      <vt:lpstr>C4.4</vt:lpstr>
      <vt:lpstr>C4.5</vt:lpstr>
      <vt:lpstr>C5.1</vt:lpstr>
      <vt:lpstr>C5.2</vt:lpstr>
      <vt:lpstr>C5.3</vt:lpstr>
      <vt:lpstr>C5.4</vt:lpstr>
      <vt:lpstr>C8.1</vt:lpstr>
      <vt:lpstr>C9.1</vt:lpstr>
      <vt:lpstr>C10.1</vt:lpstr>
      <vt:lpstr>C11.9</vt:lpstr>
      <vt:lpstr>C20.1</vt:lpstr>
      <vt:lpstr>Chapter A</vt:lpstr>
      <vt:lpstr>Chapter E</vt:lpstr>
      <vt:lpstr>E</vt:lpstr>
      <vt:lpstr>Chapter F</vt:lpstr>
      <vt:lpstr>F</vt:lpstr>
      <vt:lpstr>Summary</vt:lpstr>
      <vt:lpstr>Client1</vt:lpstr>
      <vt:lpstr>Client2</vt:lpstr>
      <vt:lpstr>ContractDescription</vt:lpstr>
      <vt:lpstr>ContractNo</vt:lpstr>
      <vt:lpstr>C1.2!Print_Area</vt:lpstr>
      <vt:lpstr>C1.3!Print_Area</vt:lpstr>
      <vt:lpstr>C1.4!Print_Area</vt:lpstr>
      <vt:lpstr>C1.5!Print_Area</vt:lpstr>
      <vt:lpstr>C1.6!Print_Area</vt:lpstr>
      <vt:lpstr>C1.7!Print_Area</vt:lpstr>
      <vt:lpstr>C10.1!Print_Area</vt:lpstr>
      <vt:lpstr>C11.9!Print_Area</vt:lpstr>
      <vt:lpstr>C2.1!Print_Area</vt:lpstr>
      <vt:lpstr>C2.2!Print_Area</vt:lpstr>
      <vt:lpstr>C20.1!Print_Area</vt:lpstr>
      <vt:lpstr>C3.2!Print_Area</vt:lpstr>
      <vt:lpstr>C4.1!Print_Area</vt:lpstr>
      <vt:lpstr>C4.2!Print_Area</vt:lpstr>
      <vt:lpstr>C4.4!Print_Area</vt:lpstr>
      <vt:lpstr>C4.5!Print_Area</vt:lpstr>
      <vt:lpstr>C5.1!Print_Area</vt:lpstr>
      <vt:lpstr>C5.2!Print_Area</vt:lpstr>
      <vt:lpstr>C5.4!Print_Area</vt:lpstr>
      <vt:lpstr>C8.1!Print_Area</vt:lpstr>
      <vt:lpstr>C9.1!Print_Area</vt:lpstr>
      <vt:lpstr>'Chapter A'!Print_Area</vt:lpstr>
      <vt:lpstr>'Chapter E'!Print_Area</vt:lpstr>
      <vt:lpstr>'Chapter F'!Print_Area</vt:lpstr>
      <vt:lpstr>E!Print_Area</vt:lpstr>
      <vt:lpstr>F!Print_Area</vt:lpstr>
      <vt:lpstr>Summary!Print_Area</vt:lpstr>
      <vt:lpstr>C10.1!Print_Titles</vt:lpstr>
      <vt:lpstr>C11.9!Print_Titles</vt:lpstr>
      <vt:lpstr>C2.1!Print_Titles</vt:lpstr>
      <vt:lpstr>C2.2!Print_Titles</vt:lpstr>
      <vt:lpstr>C4.4!Print_Titles</vt:lpstr>
      <vt:lpstr>C4.5!Print_Titles</vt:lpstr>
    </vt:vector>
  </TitlesOfParts>
  <Company>Ninham Shand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Tjaart vd Walt</dc:creator>
  <cp:lastModifiedBy>Shakila Maharaj</cp:lastModifiedBy>
  <cp:lastPrinted>2024-02-05T09:53:01Z</cp:lastPrinted>
  <dcterms:created xsi:type="dcterms:W3CDTF">2002-10-04T09:45:02Z</dcterms:created>
  <dcterms:modified xsi:type="dcterms:W3CDTF">2024-03-01T13:35:49Z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0x010100F1833D68145B3E47955D620B338CD465</vt:lpwstr>
  </property>
</Properties>
</file>